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ekly Review" sheetId="1" state="visible" r:id="rId1"/>
    <sheet xmlns:r="http://schemas.openxmlformats.org/officeDocument/2006/relationships" name="Assignments" sheetId="2" state="visible" r:id="rId2"/>
    <sheet xmlns:r="http://schemas.openxmlformats.org/officeDocument/2006/relationships" name="Settings" sheetId="3" state="visible" r:id="rId3"/>
  </sheets>
  <definedNames>
    <definedName name="_xlnm.Print_Area" localSheetId="0">'Weekly Review'!$A$1:$K$101</definedName>
    <definedName name="_xlnm.Print_Area" localSheetId="1">'Assignments'!$A$1:$K$101</definedName>
    <definedName name="_xlnm.Print_Area" localSheetId="2">'Settings'!$A$1:$C$25</definedName>
  </definedNames>
  <calcPr calcId="0" calcMode="auto" fullCalcOnLoad="1" forceFullCalc="1"/>
</workbook>
</file>

<file path=xl/styles.xml><?xml version="1.0" encoding="utf-8"?>
<styleSheet xmlns="http://schemas.openxmlformats.org/spreadsheetml/2006/main">
  <numFmts count="4">
    <numFmt numFmtId="164" formatCode="&quot;$&quot;#,##0.00;[Red](&quot;$&quot;#,##0.00);&quot;$&quot;0.00"/>
    <numFmt numFmtId="165" formatCode="#,##0.00;[Red](#,##0.00);0.00"/>
    <numFmt numFmtId="166" formatCode="MM/DD/YYYY"/>
    <numFmt numFmtId="167" formatCode="MM/DD/YYYY hh:mm AM/PM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b val="1"/>
      <color rgb="009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1" fillId="2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 wrapText="1"/>
    </xf>
    <xf numFmtId="164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vertical="center" wrapText="1"/>
    </xf>
    <xf numFmtId="165" fontId="2" fillId="5" borderId="1" applyAlignment="1" pivotButton="0" quotePrefix="0" xfId="0">
      <alignment horizontal="right" vertical="center"/>
    </xf>
    <xf numFmtId="164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vertical="center" wrapText="1"/>
    </xf>
    <xf numFmtId="166" fontId="2" fillId="5" borderId="1" applyAlignment="1" pivotButton="0" quotePrefix="0" xfId="0">
      <alignment vertical="center" wrapText="1"/>
    </xf>
    <xf numFmtId="0" fontId="3" fillId="4" borderId="1" applyAlignment="1" pivotButton="0" quotePrefix="0" xfId="0">
      <alignment vertical="center" wrapText="1"/>
    </xf>
    <xf numFmtId="165" fontId="2" fillId="5" borderId="1" applyAlignment="1" pivotButton="0" quotePrefix="0" xfId="0">
      <alignment vertical="center" wrapText="1"/>
    </xf>
    <xf numFmtId="165" fontId="2" fillId="4" borderId="1" applyAlignment="1" pivotButton="0" quotePrefix="0" xfId="0">
      <alignment vertical="center" wrapText="1"/>
    </xf>
    <xf numFmtId="164" fontId="2" fillId="5" borderId="1" applyAlignment="1" pivotButton="0" quotePrefix="0" xfId="0">
      <alignment vertical="center" wrapText="1"/>
    </xf>
    <xf numFmtId="164" fontId="2" fillId="4" borderId="1" applyAlignment="1" pivotButton="0" quotePrefix="0" xfId="0">
      <alignment vertical="center" wrapText="1"/>
    </xf>
    <xf numFmtId="167" fontId="2" fillId="3" borderId="1" applyAlignment="1" pivotButton="0" quotePrefix="0" xfId="0">
      <alignment vertical="center" wrapText="1"/>
    </xf>
    <xf numFmtId="165" fontId="2" fillId="3" borderId="1" applyAlignment="1" pivotButton="0" quotePrefix="0" xfId="0">
      <alignment horizontal="right" vertical="center"/>
    </xf>
    <xf numFmtId="166" fontId="2" fillId="3" borderId="1" applyAlignment="1" pivotButton="0" quotePrefix="0" xfId="0">
      <alignment vertical="center" wrapText="1"/>
    </xf>
    <xf numFmtId="165" fontId="2" fillId="3" borderId="1" applyAlignment="1" pivotButton="0" quotePrefix="0" xfId="0">
      <alignment vertical="center" wrapText="1"/>
    </xf>
    <xf numFmtId="1" fontId="3" fillId="5" borderId="1" applyAlignment="1" pivotButton="0" quotePrefix="0" xfId="0">
      <alignment vertical="center" wrapText="1"/>
    </xf>
    <xf numFmtId="0" fontId="1" fillId="6" borderId="1" applyAlignment="1" pivotButton="0" quotePrefix="0" xfId="0">
      <alignment vertical="center" wrapText="1"/>
    </xf>
    <xf numFmtId="164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4" fontId="2" fillId="4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4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vertical="center" wrapText="1"/>
    </xf>
    <xf numFmtId="165" fontId="2" fillId="5" borderId="1" applyAlignment="1" pivotButton="0" quotePrefix="0" xfId="0">
      <alignment vertical="center" wrapText="1"/>
    </xf>
    <xf numFmtId="165" fontId="2" fillId="4" borderId="1" applyAlignment="1" pivotButton="0" quotePrefix="0" xfId="0">
      <alignment vertical="center" wrapText="1"/>
    </xf>
    <xf numFmtId="164" fontId="2" fillId="5" borderId="1" applyAlignment="1" pivotButton="0" quotePrefix="0" xfId="0">
      <alignment vertical="center" wrapText="1"/>
    </xf>
    <xf numFmtId="164" fontId="2" fillId="4" borderId="1" applyAlignment="1" pivotButton="0" quotePrefix="0" xfId="0">
      <alignment vertical="center" wrapText="1"/>
    </xf>
    <xf numFmtId="165" fontId="2" fillId="3" borderId="1" applyAlignment="1" pivotButton="0" quotePrefix="0" xfId="0">
      <alignment horizontal="right" vertical="center"/>
    </xf>
    <xf numFmtId="166" fontId="2" fillId="3" borderId="1" applyAlignment="1" pivotButton="0" quotePrefix="0" xfId="0">
      <alignment vertical="center" wrapText="1"/>
    </xf>
    <xf numFmtId="165" fontId="2" fillId="3" borderId="1" applyAlignment="1" pivotButton="0" quotePrefix="0" xfId="0">
      <alignment vertical="center" wrapText="1"/>
    </xf>
  </cellXfs>
  <cellStyles count="1">
    <cellStyle name="Normal" xfId="0" builtinId="0" hidden="0"/>
  </cellStyles>
  <dxfs count="3">
    <dxf>
      <font>
        <name val="Calibri"/>
        <b val="1"/>
        <color rgb="00FFFFFF"/>
        <sz val="11"/>
      </font>
      <fill>
        <patternFill patternType="solid">
          <fgColor rgb="00943D32"/>
        </patternFill>
      </fill>
    </dxf>
    <dxf>
      <font>
        <name val="Calibri"/>
        <b val="1"/>
        <color rgb="00256447"/>
        <sz val="11"/>
      </font>
    </dxf>
    <dxf>
      <font>
        <name val="Calibri"/>
        <b val="1"/>
        <color rgb="00943D32"/>
        <sz val="11"/>
      </font>
      <fill>
        <patternFill patternType="solid">
          <fgColor rgb="00FFE2A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ables/table1.xml><?xml version="1.0" encoding="utf-8"?>
<table xmlns="http://schemas.openxmlformats.org/spreadsheetml/2006/main" id="1" name="WeeklyGuardReview" displayName="WeeklyGuardReview" ref="A1:H101" headerRowCount="1">
  <autoFilter ref="A1:H101"/>
  <tableColumns count="8">
    <tableColumn id="1" name="Guard ID"/>
    <tableColumn id="2" name="Base Pay Rate (USD/hour)"/>
    <tableColumn id="3" name="Valid Planned Paid Hours"/>
    <tableColumn id="4" name="Hours Below Threshold"/>
    <tableColumn id="5" name="Forecast Premium Hours"/>
    <tableColumn id="6" name="Incremental Premium Cost (USD)"/>
    <tableColumn id="7" name="Forecast Paid Labor Cost (USD)"/>
    <tableColumn id="8" name="Review Status"/>
  </tableColumns>
  <tableStyleInfo name="TableStyleMedium4" showFirstColumn="0" showLastColumn="0" showRowStripes="0" showColumnStripes="0"/>
</table>
</file>

<file path=xl/tables/table2.xml><?xml version="1.0" encoding="utf-8"?>
<table xmlns="http://schemas.openxmlformats.org/spreadsheetml/2006/main" id="2" name="PlannedAssignments" displayName="PlannedAssignments" ref="A1:I101" headerRowCount="1">
  <autoFilter ref="A1:I101"/>
  <tableColumns count="9">
    <tableColumn id="1" name="Assignment ID"/>
    <tableColumn id="2" name="Guard ID"/>
    <tableColumn id="3" name="Post"/>
    <tableColumn id="4" name="Planned Start"/>
    <tableColumn id="5" name="Planned End"/>
    <tableColumn id="6" name="Unpaid Break (minutes)"/>
    <tableColumn id="7" name="Shift Duration (hours)"/>
    <tableColumn id="8" name="Planned Paid Hours"/>
    <tableColumn id="9" name="Input Status"/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2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9" customWidth="1" min="2" max="2"/>
    <col width="21" customWidth="1" min="3" max="3"/>
    <col width="20" customWidth="1" min="4" max="4"/>
    <col width="20" customWidth="1" min="5" max="5"/>
    <col width="23" customWidth="1" min="6" max="6"/>
    <col width="24" customWidth="1" min="7" max="7"/>
    <col width="24" customWidth="1" min="8" max="8"/>
    <col width="30" customWidth="1" min="10" max="10"/>
    <col width="43" customWidth="1" min="11" max="11"/>
  </cols>
  <sheetData>
    <row r="1" ht="46" customHeight="1">
      <c r="A1" s="1" t="inlineStr">
        <is>
          <t>Guard ID</t>
        </is>
      </c>
      <c r="B1" s="1" t="inlineStr">
        <is>
          <t>Base Pay Rate (USD/hour)</t>
        </is>
      </c>
      <c r="C1" s="1" t="inlineStr">
        <is>
          <t>Valid Planned Paid Hours</t>
        </is>
      </c>
      <c r="D1" s="1" t="inlineStr">
        <is>
          <t>Hours Below Threshold</t>
        </is>
      </c>
      <c r="E1" s="1" t="inlineStr">
        <is>
          <t>Forecast Premium Hours</t>
        </is>
      </c>
      <c r="F1" s="1" t="inlineStr">
        <is>
          <t>Incremental Premium Cost (USD)</t>
        </is>
      </c>
      <c r="G1" s="1" t="inlineStr">
        <is>
          <t>Forecast Paid Labor Cost (USD)</t>
        </is>
      </c>
      <c r="H1" s="1" t="inlineStr">
        <is>
          <t>Review Status</t>
        </is>
      </c>
      <c r="J1" s="2" t="inlineStr">
        <is>
          <t>Weekly Planning Check</t>
        </is>
      </c>
      <c r="K1" s="2" t="inlineStr">
        <is>
          <t>Review before assignment approval</t>
        </is>
      </c>
    </row>
    <row r="2" ht="44" customHeight="1">
      <c r="A2" s="3" t="inlineStr">
        <is>
          <t>F-01</t>
        </is>
      </c>
      <c r="B2" s="23" t="n">
        <v>20</v>
      </c>
      <c r="C2" s="24">
        <f>IF(A2="","",SUMIF(Assignments!$B$2:$B$101,A2,Assignments!$H$2:$H$101))</f>
        <v/>
      </c>
      <c r="D2" s="24">
        <f>IF(H2="Ready",MAX(0,Settings!$B$3-C2),"")</f>
        <v/>
      </c>
      <c r="E2" s="24">
        <f>IF(H2="Ready",MAX(0,C2-Settings!$B$3),"")</f>
        <v/>
      </c>
      <c r="F2" s="25">
        <f>IF(H2="Ready",E2*B2*(Settings!$B$4-1),"")</f>
        <v/>
      </c>
      <c r="G2" s="25">
        <f>IF(H2="Ready",C2*B2+F2,"")</f>
        <v/>
      </c>
      <c r="H2" s="7">
        <f>IF(COUNTA(A2:B2)=0,"",IF(OR(A2="",LEN(TRIM(A2&amp;""))=0,COUNTIF($A$2:$A$101,A2)&lt;&gt;1,NOT(ISNUMBER(B2)),B2&lt;=0,Settings!$B$7&gt;0,Settings!$B$8&lt;&gt;"Ready"),"Review required","Ready"))</f>
        <v/>
      </c>
      <c r="J2" s="7" t="inlineStr">
        <is>
          <t>Sample data</t>
        </is>
      </c>
      <c r="K2" s="7" t="inlineStr">
        <is>
          <t>All populated examples are fictional.</t>
        </is>
      </c>
    </row>
    <row r="3" ht="44" customHeight="1">
      <c r="A3" s="3" t="inlineStr">
        <is>
          <t>F-02</t>
        </is>
      </c>
      <c r="B3" s="23" t="n">
        <v>20</v>
      </c>
      <c r="C3" s="26">
        <f>IF(A3="","",SUMIF(Assignments!$B$2:$B$101,A3,Assignments!$H$2:$H$101))</f>
        <v/>
      </c>
      <c r="D3" s="26">
        <f>IF(H3="Ready",MAX(0,Settings!$B$3-C3),"")</f>
        <v/>
      </c>
      <c r="E3" s="26">
        <f>IF(H3="Ready",MAX(0,C3-Settings!$B$3),"")</f>
        <v/>
      </c>
      <c r="F3" s="27">
        <f>IF(H3="Ready",E3*B3*(Settings!$B$4-1),"")</f>
        <v/>
      </c>
      <c r="G3" s="27">
        <f>IF(H3="Ready",C3*B3+F3,"")</f>
        <v/>
      </c>
      <c r="H3" s="10">
        <f>IF(COUNTA(A3:B3)=0,"",IF(OR(A3="",LEN(TRIM(A3&amp;""))=0,COUNTIF($A$2:$A$101,A3)&lt;&gt;1,NOT(ISNUMBER(B3)),B3&lt;=0,Settings!$B$7&gt;0,Settings!$B$8&lt;&gt;"Ready"),"Review required","Ready"))</f>
        <v/>
      </c>
      <c r="J3" s="10" t="inlineStr">
        <is>
          <t>Selected week</t>
        </is>
      </c>
      <c r="K3" s="28">
        <f>Settings!B2</f>
        <v/>
      </c>
    </row>
    <row r="4" ht="44" customHeight="1">
      <c r="A4" s="3" t="inlineStr">
        <is>
          <t>F-03</t>
        </is>
      </c>
      <c r="B4" s="23" t="n">
        <v>20</v>
      </c>
      <c r="C4" s="24">
        <f>IF(A4="","",SUMIF(Assignments!$B$2:$B$101,A4,Assignments!$H$2:$H$101))</f>
        <v/>
      </c>
      <c r="D4" s="24">
        <f>IF(H4="Ready",MAX(0,Settings!$B$3-C4),"")</f>
        <v/>
      </c>
      <c r="E4" s="24">
        <f>IF(H4="Ready",MAX(0,C4-Settings!$B$3),"")</f>
        <v/>
      </c>
      <c r="F4" s="25">
        <f>IF(H4="Ready",E4*B4*(Settings!$B$4-1),"")</f>
        <v/>
      </c>
      <c r="G4" s="25">
        <f>IF(H4="Ready",C4*B4+F4,"")</f>
        <v/>
      </c>
      <c r="H4" s="7">
        <f>IF(COUNTA(A4:B4)=0,"",IF(OR(A4="",LEN(TRIM(A4&amp;""))=0,COUNTIF($A$2:$A$101,A4)&lt;&gt;1,NOT(ISNUMBER(B4)),B4&lt;=0,Settings!$B$7&gt;0,Settings!$B$8&lt;&gt;"Ready"),"Review required","Ready"))</f>
        <v/>
      </c>
      <c r="J4" s="7" t="inlineStr">
        <is>
          <t>Invalid assignments</t>
        </is>
      </c>
      <c r="K4" s="12">
        <f>Settings!B7</f>
        <v/>
      </c>
    </row>
    <row r="5" ht="44" customHeight="1">
      <c r="A5" s="3" t="inlineStr">
        <is>
          <t>F-04</t>
        </is>
      </c>
      <c r="B5" s="23" t="n">
        <v>20</v>
      </c>
      <c r="C5" s="26">
        <f>IF(A5="","",SUMIF(Assignments!$B$2:$B$101,A5,Assignments!$H$2:$H$101))</f>
        <v/>
      </c>
      <c r="D5" s="26">
        <f>IF(H5="Ready",MAX(0,Settings!$B$3-C5),"")</f>
        <v/>
      </c>
      <c r="E5" s="26">
        <f>IF(H5="Ready",MAX(0,C5-Settings!$B$3),"")</f>
        <v/>
      </c>
      <c r="F5" s="27">
        <f>IF(H5="Ready",E5*B5*(Settings!$B$4-1),"")</f>
        <v/>
      </c>
      <c r="G5" s="27">
        <f>IF(H5="Ready",C5*B5+F5,"")</f>
        <v/>
      </c>
      <c r="H5" s="10">
        <f>IF(COUNTA(A5:B5)=0,"",IF(OR(A5="",LEN(TRIM(A5&amp;""))=0,COUNTIF($A$2:$A$101,A5)&lt;&gt;1,NOT(ISNUMBER(B5)),B5&lt;=0,Settings!$B$7&gt;0,Settings!$B$8&lt;&gt;"Ready"),"Review required","Ready"))</f>
        <v/>
      </c>
      <c r="J5" s="10" t="inlineStr">
        <is>
          <t>Assumption status</t>
        </is>
      </c>
      <c r="K5" s="10">
        <f>Settings!B8</f>
        <v/>
      </c>
    </row>
    <row r="6" ht="44" customHeight="1">
      <c r="A6" s="3" t="inlineStr">
        <is>
          <t>F-05</t>
        </is>
      </c>
      <c r="B6" s="23" t="n">
        <v>20</v>
      </c>
      <c r="C6" s="24">
        <f>IF(A6="","",SUMIF(Assignments!$B$2:$B$101,A6,Assignments!$H$2:$H$101))</f>
        <v/>
      </c>
      <c r="D6" s="24">
        <f>IF(H6="Ready",MAX(0,Settings!$B$3-C6),"")</f>
        <v/>
      </c>
      <c r="E6" s="24">
        <f>IF(H6="Ready",MAX(0,C6-Settings!$B$3),"")</f>
        <v/>
      </c>
      <c r="F6" s="25">
        <f>IF(H6="Ready",E6*B6*(Settings!$B$4-1),"")</f>
        <v/>
      </c>
      <c r="G6" s="25">
        <f>IF(H6="Ready",C6*B6+F6,"")</f>
        <v/>
      </c>
      <c r="H6" s="7">
        <f>IF(COUNTA(A6:B6)=0,"",IF(OR(A6="",LEN(TRIM(A6&amp;""))=0,COUNTIF($A$2:$A$101,A6)&lt;&gt;1,NOT(ISNUMBER(B6)),B6&lt;=0,Settings!$B$7&gt;0,Settings!$B$8&lt;&gt;"Ready"),"Review required","Ready"))</f>
        <v/>
      </c>
      <c r="J6" s="7" t="inlineStr">
        <is>
          <t>Guards requiring review</t>
        </is>
      </c>
      <c r="K6" s="7">
        <f>COUNTIF(H2:H101,"Review required")</f>
        <v/>
      </c>
    </row>
    <row r="7" ht="44" customHeight="1">
      <c r="A7" s="3" t="inlineStr">
        <is>
          <t>F-06</t>
        </is>
      </c>
      <c r="B7" s="23" t="n">
        <v>20</v>
      </c>
      <c r="C7" s="26">
        <f>IF(A7="","",SUMIF(Assignments!$B$2:$B$101,A7,Assignments!$H$2:$H$101))</f>
        <v/>
      </c>
      <c r="D7" s="26">
        <f>IF(H7="Ready",MAX(0,Settings!$B$3-C7),"")</f>
        <v/>
      </c>
      <c r="E7" s="26">
        <f>IF(H7="Ready",MAX(0,C7-Settings!$B$3),"")</f>
        <v/>
      </c>
      <c r="F7" s="27">
        <f>IF(H7="Ready",E7*B7*(Settings!$B$4-1),"")</f>
        <v/>
      </c>
      <c r="G7" s="27">
        <f>IF(H7="Ready",C7*B7+F7,"")</f>
        <v/>
      </c>
      <c r="H7" s="10">
        <f>IF(COUNTA(A7:B7)=0,"",IF(OR(A7="",LEN(TRIM(A7&amp;""))=0,COUNTIF($A$2:$A$101,A7)&lt;&gt;1,NOT(ISNUMBER(B7)),B7&lt;=0,Settings!$B$7&gt;0,Settings!$B$8&lt;&gt;"Ready"),"Review required","Ready"))</f>
        <v/>
      </c>
      <c r="J7" s="10" t="inlineStr">
        <is>
          <t>Valid-record hours only</t>
        </is>
      </c>
      <c r="K7" s="29">
        <f>SUM(C2:C101)</f>
        <v/>
      </c>
    </row>
    <row r="8" ht="44" customHeight="1">
      <c r="A8" s="3" t="inlineStr">
        <is>
          <t>F-07</t>
        </is>
      </c>
      <c r="B8" s="23" t="n">
        <v>20</v>
      </c>
      <c r="C8" s="24">
        <f>IF(A8="","",SUMIF(Assignments!$B$2:$B$101,A8,Assignments!$H$2:$H$101))</f>
        <v/>
      </c>
      <c r="D8" s="24">
        <f>IF(H8="Ready",MAX(0,Settings!$B$3-C8),"")</f>
        <v/>
      </c>
      <c r="E8" s="24">
        <f>IF(H8="Ready",MAX(0,C8-Settings!$B$3),"")</f>
        <v/>
      </c>
      <c r="F8" s="25">
        <f>IF(H8="Ready",E8*B8*(Settings!$B$4-1),"")</f>
        <v/>
      </c>
      <c r="G8" s="25">
        <f>IF(H8="Ready",C8*B8+F8,"")</f>
        <v/>
      </c>
      <c r="H8" s="7">
        <f>IF(COUNTA(A8:B8)=0,"",IF(OR(A8="",LEN(TRIM(A8&amp;""))=0,COUNTIF($A$2:$A$101,A8)&lt;&gt;1,NOT(ISNUMBER(B8)),B8&lt;=0,Settings!$B$7&gt;0,Settings!$B$8&lt;&gt;"Ready"),"Review required","Ready"))</f>
        <v/>
      </c>
      <c r="J8" s="7" t="inlineStr">
        <is>
          <t>Forecast premium hours</t>
        </is>
      </c>
      <c r="K8" s="30">
        <f>IF(OR(Settings!$B$7&gt;0,Settings!$B$8&lt;&gt;"Ready",COUNTIF($H$2:$H$101,"Review required")&gt;0,COUNTIF($H$2:$H$101,"Ready")=0),"Blocked",SUM(E2:E101))</f>
        <v/>
      </c>
    </row>
    <row r="9" ht="44" customHeight="1">
      <c r="A9" s="3" t="inlineStr">
        <is>
          <t>F-08</t>
        </is>
      </c>
      <c r="B9" s="23" t="n">
        <v>20</v>
      </c>
      <c r="C9" s="26">
        <f>IF(A9="","",SUMIF(Assignments!$B$2:$B$101,A9,Assignments!$H$2:$H$101))</f>
        <v/>
      </c>
      <c r="D9" s="26">
        <f>IF(H9="Ready",MAX(0,Settings!$B$3-C9),"")</f>
        <v/>
      </c>
      <c r="E9" s="26">
        <f>IF(H9="Ready",MAX(0,C9-Settings!$B$3),"")</f>
        <v/>
      </c>
      <c r="F9" s="27">
        <f>IF(H9="Ready",E9*B9*(Settings!$B$4-1),"")</f>
        <v/>
      </c>
      <c r="G9" s="27">
        <f>IF(H9="Ready",C9*B9+F9,"")</f>
        <v/>
      </c>
      <c r="H9" s="10">
        <f>IF(COUNTA(A9:B9)=0,"",IF(OR(A9="",LEN(TRIM(A9&amp;""))=0,COUNTIF($A$2:$A$101,A9)&lt;&gt;1,NOT(ISNUMBER(B9)),B9&lt;=0,Settings!$B$7&gt;0,Settings!$B$8&lt;&gt;"Ready"),"Review required","Ready"))</f>
        <v/>
      </c>
      <c r="J9" s="10" t="inlineStr">
        <is>
          <t>Incremental premium (USD)</t>
        </is>
      </c>
      <c r="K9" s="31">
        <f>IF(OR(Settings!$B$7&gt;0,Settings!$B$8&lt;&gt;"Ready",COUNTIF($H$2:$H$101,"Review required")&gt;0,COUNTIF($H$2:$H$101,"Ready")=0),"Blocked",SUM(F2:F101))</f>
        <v/>
      </c>
    </row>
    <row r="10" ht="44" customHeight="1">
      <c r="A10" s="3" t="n"/>
      <c r="B10" s="23" t="n"/>
      <c r="C10" s="24">
        <f>IF(A10="","",SUMIF(Assignments!$B$2:$B$101,A10,Assignments!$H$2:$H$101))</f>
        <v/>
      </c>
      <c r="D10" s="24">
        <f>IF(H10="Ready",MAX(0,Settings!$B$3-C10),"")</f>
        <v/>
      </c>
      <c r="E10" s="24">
        <f>IF(H10="Ready",MAX(0,C10-Settings!$B$3),"")</f>
        <v/>
      </c>
      <c r="F10" s="25">
        <f>IF(H10="Ready",E10*B10*(Settings!$B$4-1),"")</f>
        <v/>
      </c>
      <c r="G10" s="25">
        <f>IF(H10="Ready",C10*B10+F10,"")</f>
        <v/>
      </c>
      <c r="H10" s="7">
        <f>IF(COUNTA(A10:B10)=0,"",IF(OR(A10="",LEN(TRIM(A10&amp;""))=0,COUNTIF($A$2:$A$101,A10)&lt;&gt;1,NOT(ISNUMBER(B10)),B10&lt;=0,Settings!$B$7&gt;0,Settings!$B$8&lt;&gt;"Ready"),"Review required","Ready"))</f>
        <v/>
      </c>
      <c r="J10" s="7" t="inlineStr">
        <is>
          <t>Forecast labor cost (USD)</t>
        </is>
      </c>
      <c r="K10" s="32">
        <f>IF(OR(Settings!$B$7&gt;0,Settings!$B$8&lt;&gt;"Ready",COUNTIF($H$2:$H$101,"Review required")&gt;0,COUNTIF($H$2:$H$101,"Ready")=0),"Blocked",SUM(G2:G101))</f>
        <v/>
      </c>
    </row>
    <row r="11" ht="44" customHeight="1">
      <c r="A11" s="3" t="n"/>
      <c r="B11" s="23" t="n"/>
      <c r="C11" s="26">
        <f>IF(A11="","",SUMIF(Assignments!$B$2:$B$101,A11,Assignments!$H$2:$H$101))</f>
        <v/>
      </c>
      <c r="D11" s="26">
        <f>IF(H11="Ready",MAX(0,Settings!$B$3-C11),"")</f>
        <v/>
      </c>
      <c r="E11" s="26">
        <f>IF(H11="Ready",MAX(0,C11-Settings!$B$3),"")</f>
        <v/>
      </c>
      <c r="F11" s="27">
        <f>IF(H11="Ready",E11*B11*(Settings!$B$4-1),"")</f>
        <v/>
      </c>
      <c r="G11" s="27">
        <f>IF(H11="Ready",C11*B11+F11,"")</f>
        <v/>
      </c>
      <c r="H11" s="10">
        <f>IF(COUNTA(A11:B11)=0,"",IF(OR(A11="",LEN(TRIM(A11&amp;""))=0,COUNTIF($A$2:$A$101,A11)&lt;&gt;1,NOT(ISNUMBER(B11)),B11&lt;=0,Settings!$B$7&gt;0,Settings!$B$8&lt;&gt;"Ready"),"Review required","Ready"))</f>
        <v/>
      </c>
      <c r="J11" s="10" t="inlineStr">
        <is>
          <t>Meaning of Ready</t>
        </is>
      </c>
      <c r="K11" s="10" t="inlineStr">
        <is>
          <t>Input checks passed; not an approval or legal determination.</t>
        </is>
      </c>
    </row>
    <row r="12" ht="44" customHeight="1">
      <c r="A12" s="3" t="n"/>
      <c r="B12" s="23" t="n"/>
      <c r="C12" s="24">
        <f>IF(A12="","",SUMIF(Assignments!$B$2:$B$101,A12,Assignments!$H$2:$H$101))</f>
        <v/>
      </c>
      <c r="D12" s="24">
        <f>IF(H12="Ready",MAX(0,Settings!$B$3-C12),"")</f>
        <v/>
      </c>
      <c r="E12" s="24">
        <f>IF(H12="Ready",MAX(0,C12-Settings!$B$3),"")</f>
        <v/>
      </c>
      <c r="F12" s="25">
        <f>IF(H12="Ready",E12*B12*(Settings!$B$4-1),"")</f>
        <v/>
      </c>
      <c r="G12" s="25">
        <f>IF(H12="Ready",C12*B12+F12,"")</f>
        <v/>
      </c>
      <c r="H12" s="7">
        <f>IF(COUNTA(A12:B12)=0,"",IF(OR(A12="",LEN(TRIM(A12&amp;""))=0,COUNTIF($A$2:$A$101,A12)&lt;&gt;1,NOT(ISNUMBER(B12)),B12&lt;=0,Settings!$B$7&gt;0,Settings!$B$8&lt;&gt;"Ready"),"Review required","Ready"))</f>
        <v/>
      </c>
      <c r="J12" s="7" t="inlineStr">
        <is>
          <t>Scope</t>
        </is>
      </c>
      <c r="K12" s="7" t="inlineStr">
        <is>
          <t>Planned paid hours only; no attendance or billing calculation.</t>
        </is>
      </c>
    </row>
    <row r="13" ht="44" customHeight="1">
      <c r="A13" s="3" t="n"/>
      <c r="B13" s="23" t="n"/>
      <c r="C13" s="26">
        <f>IF(A13="","",SUMIF(Assignments!$B$2:$B$101,A13,Assignments!$H$2:$H$101))</f>
        <v/>
      </c>
      <c r="D13" s="26">
        <f>IF(H13="Ready",MAX(0,Settings!$B$3-C13),"")</f>
        <v/>
      </c>
      <c r="E13" s="26">
        <f>IF(H13="Ready",MAX(0,C13-Settings!$B$3),"")</f>
        <v/>
      </c>
      <c r="F13" s="27">
        <f>IF(H13="Ready",E13*B13*(Settings!$B$4-1),"")</f>
        <v/>
      </c>
      <c r="G13" s="27">
        <f>IF(H13="Ready",C13*B13+F13,"")</f>
        <v/>
      </c>
      <c r="H13" s="10">
        <f>IF(COUNTA(A13:B13)=0,"",IF(OR(A13="",LEN(TRIM(A13&amp;""))=0,COUNTIF($A$2:$A$101,A13)&lt;&gt;1,NOT(ISNUMBER(B13)),B13&lt;=0,Settings!$B$7&gt;0,Settings!$B$8&lt;&gt;"Ready"),"Review required","Ready"))</f>
        <v/>
      </c>
      <c r="J13" s="10" t="inlineStr">
        <is>
          <t>Required review</t>
        </is>
      </c>
      <c r="K13" s="10" t="inlineStr">
        <is>
          <t>Include other planned paid time. See Settings for assumptions and instructions.</t>
        </is>
      </c>
    </row>
    <row r="14" ht="44" customHeight="1">
      <c r="A14" s="3" t="n"/>
      <c r="B14" s="23" t="n"/>
      <c r="C14" s="24">
        <f>IF(A14="","",SUMIF(Assignments!$B$2:$B$101,A14,Assignments!$H$2:$H$101))</f>
        <v/>
      </c>
      <c r="D14" s="24">
        <f>IF(H14="Ready",MAX(0,Settings!$B$3-C14),"")</f>
        <v/>
      </c>
      <c r="E14" s="24">
        <f>IF(H14="Ready",MAX(0,C14-Settings!$B$3),"")</f>
        <v/>
      </c>
      <c r="F14" s="25">
        <f>IF(H14="Ready",E14*B14*(Settings!$B$4-1),"")</f>
        <v/>
      </c>
      <c r="G14" s="25">
        <f>IF(H14="Ready",C14*B14+F14,"")</f>
        <v/>
      </c>
      <c r="H14" s="7">
        <f>IF(COUNTA(A14:B14)=0,"",IF(OR(A14="",LEN(TRIM(A14&amp;""))=0,COUNTIF($A$2:$A$101,A14)&lt;&gt;1,NOT(ISNUMBER(B14)),B14&lt;=0,Settings!$B$7&gt;0,Settings!$B$8&lt;&gt;"Ready"),"Review required","Ready"))</f>
        <v/>
      </c>
      <c r="J14" s="7" t="inlineStr">
        <is>
          <t>Time basis</t>
        </is>
      </c>
      <c r="K14" s="7">
        <f>Settings!B9</f>
        <v/>
      </c>
    </row>
    <row r="15" ht="44" customHeight="1">
      <c r="A15" s="3" t="n"/>
      <c r="B15" s="23" t="n"/>
      <c r="C15" s="26">
        <f>IF(A15="","",SUMIF(Assignments!$B$2:$B$101,A15,Assignments!$H$2:$H$101))</f>
        <v/>
      </c>
      <c r="D15" s="26">
        <f>IF(H15="Ready",MAX(0,Settings!$B$3-C15),"")</f>
        <v/>
      </c>
      <c r="E15" s="26">
        <f>IF(H15="Ready",MAX(0,C15-Settings!$B$3),"")</f>
        <v/>
      </c>
      <c r="F15" s="27">
        <f>IF(H15="Ready",E15*B15*(Settings!$B$4-1),"")</f>
        <v/>
      </c>
      <c r="G15" s="27">
        <f>IF(H15="Ready",C15*B15+F15,"")</f>
        <v/>
      </c>
      <c r="H15" s="10">
        <f>IF(COUNTA(A15:B15)=0,"",IF(OR(A15="",LEN(TRIM(A15&amp;""))=0,COUNTIF($A$2:$A$101,A15)&lt;&gt;1,NOT(ISNUMBER(B15)),B15&lt;=0,Settings!$B$7&gt;0,Settings!$B$8&lt;&gt;"Ready"),"Review required","Ready"))</f>
        <v/>
      </c>
      <c r="J15" s="10" t="inlineStr">
        <is>
          <t>Editing</t>
        </is>
      </c>
      <c r="K15" s="10" t="inlineStr">
        <is>
          <t>Cream cells are inputs. Formula cells are not protected.</t>
        </is>
      </c>
    </row>
    <row r="16" ht="31" customHeight="1">
      <c r="A16" s="3" t="n"/>
      <c r="B16" s="23" t="n"/>
      <c r="C16" s="24">
        <f>IF(A16="","",SUMIF(Assignments!$B$2:$B$101,A16,Assignments!$H$2:$H$101))</f>
        <v/>
      </c>
      <c r="D16" s="24">
        <f>IF(H16="Ready",MAX(0,Settings!$B$3-C16),"")</f>
        <v/>
      </c>
      <c r="E16" s="24">
        <f>IF(H16="Ready",MAX(0,C16-Settings!$B$3),"")</f>
        <v/>
      </c>
      <c r="F16" s="25">
        <f>IF(H16="Ready",E16*B16*(Settings!$B$4-1),"")</f>
        <v/>
      </c>
      <c r="G16" s="25">
        <f>IF(H16="Ready",C16*B16+F16,"")</f>
        <v/>
      </c>
      <c r="H16" s="7">
        <f>IF(COUNTA(A16:B16)=0,"",IF(OR(A16="",LEN(TRIM(A16&amp;""))=0,COUNTIF($A$2:$A$101,A16)&lt;&gt;1,NOT(ISNUMBER(B16)),B16&lt;=0,Settings!$B$7&gt;0,Settings!$B$8&lt;&gt;"Ready"),"Review required","Ready"))</f>
        <v/>
      </c>
    </row>
    <row r="17" ht="31" customHeight="1">
      <c r="A17" s="3" t="n"/>
      <c r="B17" s="23" t="n"/>
      <c r="C17" s="26">
        <f>IF(A17="","",SUMIF(Assignments!$B$2:$B$101,A17,Assignments!$H$2:$H$101))</f>
        <v/>
      </c>
      <c r="D17" s="26">
        <f>IF(H17="Ready",MAX(0,Settings!$B$3-C17),"")</f>
        <v/>
      </c>
      <c r="E17" s="26">
        <f>IF(H17="Ready",MAX(0,C17-Settings!$B$3),"")</f>
        <v/>
      </c>
      <c r="F17" s="27">
        <f>IF(H17="Ready",E17*B17*(Settings!$B$4-1),"")</f>
        <v/>
      </c>
      <c r="G17" s="27">
        <f>IF(H17="Ready",C17*B17+F17,"")</f>
        <v/>
      </c>
      <c r="H17" s="10">
        <f>IF(COUNTA(A17:B17)=0,"",IF(OR(A17="",LEN(TRIM(A17&amp;""))=0,COUNTIF($A$2:$A$101,A17)&lt;&gt;1,NOT(ISNUMBER(B17)),B17&lt;=0,Settings!$B$7&gt;0,Settings!$B$8&lt;&gt;"Ready"),"Review required","Ready"))</f>
        <v/>
      </c>
    </row>
    <row r="18" ht="31" customHeight="1">
      <c r="A18" s="3" t="n"/>
      <c r="B18" s="23" t="n"/>
      <c r="C18" s="24">
        <f>IF(A18="","",SUMIF(Assignments!$B$2:$B$101,A18,Assignments!$H$2:$H$101))</f>
        <v/>
      </c>
      <c r="D18" s="24">
        <f>IF(H18="Ready",MAX(0,Settings!$B$3-C18),"")</f>
        <v/>
      </c>
      <c r="E18" s="24">
        <f>IF(H18="Ready",MAX(0,C18-Settings!$B$3),"")</f>
        <v/>
      </c>
      <c r="F18" s="25">
        <f>IF(H18="Ready",E18*B18*(Settings!$B$4-1),"")</f>
        <v/>
      </c>
      <c r="G18" s="25">
        <f>IF(H18="Ready",C18*B18+F18,"")</f>
        <v/>
      </c>
      <c r="H18" s="7">
        <f>IF(COUNTA(A18:B18)=0,"",IF(OR(A18="",LEN(TRIM(A18&amp;""))=0,COUNTIF($A$2:$A$101,A18)&lt;&gt;1,NOT(ISNUMBER(B18)),B18&lt;=0,Settings!$B$7&gt;0,Settings!$B$8&lt;&gt;"Ready"),"Review required","Ready"))</f>
        <v/>
      </c>
    </row>
    <row r="19" ht="31" customHeight="1">
      <c r="A19" s="3" t="n"/>
      <c r="B19" s="23" t="n"/>
      <c r="C19" s="26">
        <f>IF(A19="","",SUMIF(Assignments!$B$2:$B$101,A19,Assignments!$H$2:$H$101))</f>
        <v/>
      </c>
      <c r="D19" s="26">
        <f>IF(H19="Ready",MAX(0,Settings!$B$3-C19),"")</f>
        <v/>
      </c>
      <c r="E19" s="26">
        <f>IF(H19="Ready",MAX(0,C19-Settings!$B$3),"")</f>
        <v/>
      </c>
      <c r="F19" s="27">
        <f>IF(H19="Ready",E19*B19*(Settings!$B$4-1),"")</f>
        <v/>
      </c>
      <c r="G19" s="27">
        <f>IF(H19="Ready",C19*B19+F19,"")</f>
        <v/>
      </c>
      <c r="H19" s="10">
        <f>IF(COUNTA(A19:B19)=0,"",IF(OR(A19="",LEN(TRIM(A19&amp;""))=0,COUNTIF($A$2:$A$101,A19)&lt;&gt;1,NOT(ISNUMBER(B19)),B19&lt;=0,Settings!$B$7&gt;0,Settings!$B$8&lt;&gt;"Ready"),"Review required","Ready"))</f>
        <v/>
      </c>
    </row>
    <row r="20" ht="31" customHeight="1">
      <c r="A20" s="3" t="n"/>
      <c r="B20" s="23" t="n"/>
      <c r="C20" s="24">
        <f>IF(A20="","",SUMIF(Assignments!$B$2:$B$101,A20,Assignments!$H$2:$H$101))</f>
        <v/>
      </c>
      <c r="D20" s="24">
        <f>IF(H20="Ready",MAX(0,Settings!$B$3-C20),"")</f>
        <v/>
      </c>
      <c r="E20" s="24">
        <f>IF(H20="Ready",MAX(0,C20-Settings!$B$3),"")</f>
        <v/>
      </c>
      <c r="F20" s="25">
        <f>IF(H20="Ready",E20*B20*(Settings!$B$4-1),"")</f>
        <v/>
      </c>
      <c r="G20" s="25">
        <f>IF(H20="Ready",C20*B20+F20,"")</f>
        <v/>
      </c>
      <c r="H20" s="7">
        <f>IF(COUNTA(A20:B20)=0,"",IF(OR(A20="",LEN(TRIM(A20&amp;""))=0,COUNTIF($A$2:$A$101,A20)&lt;&gt;1,NOT(ISNUMBER(B20)),B20&lt;=0,Settings!$B$7&gt;0,Settings!$B$8&lt;&gt;"Ready"),"Review required","Ready"))</f>
        <v/>
      </c>
    </row>
    <row r="21" ht="31" customHeight="1">
      <c r="A21" s="3" t="n"/>
      <c r="B21" s="23" t="n"/>
      <c r="C21" s="26">
        <f>IF(A21="","",SUMIF(Assignments!$B$2:$B$101,A21,Assignments!$H$2:$H$101))</f>
        <v/>
      </c>
      <c r="D21" s="26">
        <f>IF(H21="Ready",MAX(0,Settings!$B$3-C21),"")</f>
        <v/>
      </c>
      <c r="E21" s="26">
        <f>IF(H21="Ready",MAX(0,C21-Settings!$B$3),"")</f>
        <v/>
      </c>
      <c r="F21" s="27">
        <f>IF(H21="Ready",E21*B21*(Settings!$B$4-1),"")</f>
        <v/>
      </c>
      <c r="G21" s="27">
        <f>IF(H21="Ready",C21*B21+F21,"")</f>
        <v/>
      </c>
      <c r="H21" s="10">
        <f>IF(COUNTA(A21:B21)=0,"",IF(OR(A21="",LEN(TRIM(A21&amp;""))=0,COUNTIF($A$2:$A$101,A21)&lt;&gt;1,NOT(ISNUMBER(B21)),B21&lt;=0,Settings!$B$7&gt;0,Settings!$B$8&lt;&gt;"Ready"),"Review required","Ready"))</f>
        <v/>
      </c>
    </row>
    <row r="22" ht="31" customHeight="1">
      <c r="A22" s="3" t="n"/>
      <c r="B22" s="23" t="n"/>
      <c r="C22" s="24">
        <f>IF(A22="","",SUMIF(Assignments!$B$2:$B$101,A22,Assignments!$H$2:$H$101))</f>
        <v/>
      </c>
      <c r="D22" s="24">
        <f>IF(H22="Ready",MAX(0,Settings!$B$3-C22),"")</f>
        <v/>
      </c>
      <c r="E22" s="24">
        <f>IF(H22="Ready",MAX(0,C22-Settings!$B$3),"")</f>
        <v/>
      </c>
      <c r="F22" s="25">
        <f>IF(H22="Ready",E22*B22*(Settings!$B$4-1),"")</f>
        <v/>
      </c>
      <c r="G22" s="25">
        <f>IF(H22="Ready",C22*B22+F22,"")</f>
        <v/>
      </c>
      <c r="H22" s="7">
        <f>IF(COUNTA(A22:B22)=0,"",IF(OR(A22="",LEN(TRIM(A22&amp;""))=0,COUNTIF($A$2:$A$101,A22)&lt;&gt;1,NOT(ISNUMBER(B22)),B22&lt;=0,Settings!$B$7&gt;0,Settings!$B$8&lt;&gt;"Ready"),"Review required","Ready"))</f>
        <v/>
      </c>
    </row>
    <row r="23" ht="31" customHeight="1">
      <c r="A23" s="3" t="n"/>
      <c r="B23" s="23" t="n"/>
      <c r="C23" s="26">
        <f>IF(A23="","",SUMIF(Assignments!$B$2:$B$101,A23,Assignments!$H$2:$H$101))</f>
        <v/>
      </c>
      <c r="D23" s="26">
        <f>IF(H23="Ready",MAX(0,Settings!$B$3-C23),"")</f>
        <v/>
      </c>
      <c r="E23" s="26">
        <f>IF(H23="Ready",MAX(0,C23-Settings!$B$3),"")</f>
        <v/>
      </c>
      <c r="F23" s="27">
        <f>IF(H23="Ready",E23*B23*(Settings!$B$4-1),"")</f>
        <v/>
      </c>
      <c r="G23" s="27">
        <f>IF(H23="Ready",C23*B23+F23,"")</f>
        <v/>
      </c>
      <c r="H23" s="10">
        <f>IF(COUNTA(A23:B23)=0,"",IF(OR(A23="",LEN(TRIM(A23&amp;""))=0,COUNTIF($A$2:$A$101,A23)&lt;&gt;1,NOT(ISNUMBER(B23)),B23&lt;=0,Settings!$B$7&gt;0,Settings!$B$8&lt;&gt;"Ready"),"Review required","Ready"))</f>
        <v/>
      </c>
    </row>
    <row r="24" ht="31" customHeight="1">
      <c r="A24" s="3" t="n"/>
      <c r="B24" s="23" t="n"/>
      <c r="C24" s="24">
        <f>IF(A24="","",SUMIF(Assignments!$B$2:$B$101,A24,Assignments!$H$2:$H$101))</f>
        <v/>
      </c>
      <c r="D24" s="24">
        <f>IF(H24="Ready",MAX(0,Settings!$B$3-C24),"")</f>
        <v/>
      </c>
      <c r="E24" s="24">
        <f>IF(H24="Ready",MAX(0,C24-Settings!$B$3),"")</f>
        <v/>
      </c>
      <c r="F24" s="25">
        <f>IF(H24="Ready",E24*B24*(Settings!$B$4-1),"")</f>
        <v/>
      </c>
      <c r="G24" s="25">
        <f>IF(H24="Ready",C24*B24+F24,"")</f>
        <v/>
      </c>
      <c r="H24" s="7">
        <f>IF(COUNTA(A24:B24)=0,"",IF(OR(A24="",LEN(TRIM(A24&amp;""))=0,COUNTIF($A$2:$A$101,A24)&lt;&gt;1,NOT(ISNUMBER(B24)),B24&lt;=0,Settings!$B$7&gt;0,Settings!$B$8&lt;&gt;"Ready"),"Review required","Ready"))</f>
        <v/>
      </c>
    </row>
    <row r="25" ht="31" customHeight="1">
      <c r="A25" s="3" t="n"/>
      <c r="B25" s="23" t="n"/>
      <c r="C25" s="26">
        <f>IF(A25="","",SUMIF(Assignments!$B$2:$B$101,A25,Assignments!$H$2:$H$101))</f>
        <v/>
      </c>
      <c r="D25" s="26">
        <f>IF(H25="Ready",MAX(0,Settings!$B$3-C25),"")</f>
        <v/>
      </c>
      <c r="E25" s="26">
        <f>IF(H25="Ready",MAX(0,C25-Settings!$B$3),"")</f>
        <v/>
      </c>
      <c r="F25" s="27">
        <f>IF(H25="Ready",E25*B25*(Settings!$B$4-1),"")</f>
        <v/>
      </c>
      <c r="G25" s="27">
        <f>IF(H25="Ready",C25*B25+F25,"")</f>
        <v/>
      </c>
      <c r="H25" s="10">
        <f>IF(COUNTA(A25:B25)=0,"",IF(OR(A25="",LEN(TRIM(A25&amp;""))=0,COUNTIF($A$2:$A$101,A25)&lt;&gt;1,NOT(ISNUMBER(B25)),B25&lt;=0,Settings!$B$7&gt;0,Settings!$B$8&lt;&gt;"Ready"),"Review required","Ready"))</f>
        <v/>
      </c>
    </row>
    <row r="26" ht="31" customHeight="1">
      <c r="A26" s="3" t="n"/>
      <c r="B26" s="23" t="n"/>
      <c r="C26" s="24">
        <f>IF(A26="","",SUMIF(Assignments!$B$2:$B$101,A26,Assignments!$H$2:$H$101))</f>
        <v/>
      </c>
      <c r="D26" s="24">
        <f>IF(H26="Ready",MAX(0,Settings!$B$3-C26),"")</f>
        <v/>
      </c>
      <c r="E26" s="24">
        <f>IF(H26="Ready",MAX(0,C26-Settings!$B$3),"")</f>
        <v/>
      </c>
      <c r="F26" s="25">
        <f>IF(H26="Ready",E26*B26*(Settings!$B$4-1),"")</f>
        <v/>
      </c>
      <c r="G26" s="25">
        <f>IF(H26="Ready",C26*B26+F26,"")</f>
        <v/>
      </c>
      <c r="H26" s="7">
        <f>IF(COUNTA(A26:B26)=0,"",IF(OR(A26="",LEN(TRIM(A26&amp;""))=0,COUNTIF($A$2:$A$101,A26)&lt;&gt;1,NOT(ISNUMBER(B26)),B26&lt;=0,Settings!$B$7&gt;0,Settings!$B$8&lt;&gt;"Ready"),"Review required","Ready"))</f>
        <v/>
      </c>
    </row>
    <row r="27" ht="31" customHeight="1">
      <c r="A27" s="3" t="n"/>
      <c r="B27" s="23" t="n"/>
      <c r="C27" s="26">
        <f>IF(A27="","",SUMIF(Assignments!$B$2:$B$101,A27,Assignments!$H$2:$H$101))</f>
        <v/>
      </c>
      <c r="D27" s="26">
        <f>IF(H27="Ready",MAX(0,Settings!$B$3-C27),"")</f>
        <v/>
      </c>
      <c r="E27" s="26">
        <f>IF(H27="Ready",MAX(0,C27-Settings!$B$3),"")</f>
        <v/>
      </c>
      <c r="F27" s="27">
        <f>IF(H27="Ready",E27*B27*(Settings!$B$4-1),"")</f>
        <v/>
      </c>
      <c r="G27" s="27">
        <f>IF(H27="Ready",C27*B27+F27,"")</f>
        <v/>
      </c>
      <c r="H27" s="10">
        <f>IF(COUNTA(A27:B27)=0,"",IF(OR(A27="",LEN(TRIM(A27&amp;""))=0,COUNTIF($A$2:$A$101,A27)&lt;&gt;1,NOT(ISNUMBER(B27)),B27&lt;=0,Settings!$B$7&gt;0,Settings!$B$8&lt;&gt;"Ready"),"Review required","Ready"))</f>
        <v/>
      </c>
    </row>
    <row r="28" ht="31" customHeight="1">
      <c r="A28" s="3" t="n"/>
      <c r="B28" s="23" t="n"/>
      <c r="C28" s="24">
        <f>IF(A28="","",SUMIF(Assignments!$B$2:$B$101,A28,Assignments!$H$2:$H$101))</f>
        <v/>
      </c>
      <c r="D28" s="24">
        <f>IF(H28="Ready",MAX(0,Settings!$B$3-C28),"")</f>
        <v/>
      </c>
      <c r="E28" s="24">
        <f>IF(H28="Ready",MAX(0,C28-Settings!$B$3),"")</f>
        <v/>
      </c>
      <c r="F28" s="25">
        <f>IF(H28="Ready",E28*B28*(Settings!$B$4-1),"")</f>
        <v/>
      </c>
      <c r="G28" s="25">
        <f>IF(H28="Ready",C28*B28+F28,"")</f>
        <v/>
      </c>
      <c r="H28" s="7">
        <f>IF(COUNTA(A28:B28)=0,"",IF(OR(A28="",LEN(TRIM(A28&amp;""))=0,COUNTIF($A$2:$A$101,A28)&lt;&gt;1,NOT(ISNUMBER(B28)),B28&lt;=0,Settings!$B$7&gt;0,Settings!$B$8&lt;&gt;"Ready"),"Review required","Ready"))</f>
        <v/>
      </c>
    </row>
    <row r="29" ht="31" customHeight="1">
      <c r="A29" s="3" t="n"/>
      <c r="B29" s="23" t="n"/>
      <c r="C29" s="26">
        <f>IF(A29="","",SUMIF(Assignments!$B$2:$B$101,A29,Assignments!$H$2:$H$101))</f>
        <v/>
      </c>
      <c r="D29" s="26">
        <f>IF(H29="Ready",MAX(0,Settings!$B$3-C29),"")</f>
        <v/>
      </c>
      <c r="E29" s="26">
        <f>IF(H29="Ready",MAX(0,C29-Settings!$B$3),"")</f>
        <v/>
      </c>
      <c r="F29" s="27">
        <f>IF(H29="Ready",E29*B29*(Settings!$B$4-1),"")</f>
        <v/>
      </c>
      <c r="G29" s="27">
        <f>IF(H29="Ready",C29*B29+F29,"")</f>
        <v/>
      </c>
      <c r="H29" s="10">
        <f>IF(COUNTA(A29:B29)=0,"",IF(OR(A29="",LEN(TRIM(A29&amp;""))=0,COUNTIF($A$2:$A$101,A29)&lt;&gt;1,NOT(ISNUMBER(B29)),B29&lt;=0,Settings!$B$7&gt;0,Settings!$B$8&lt;&gt;"Ready"),"Review required","Ready"))</f>
        <v/>
      </c>
    </row>
    <row r="30" ht="31" customHeight="1">
      <c r="A30" s="3" t="n"/>
      <c r="B30" s="23" t="n"/>
      <c r="C30" s="24">
        <f>IF(A30="","",SUMIF(Assignments!$B$2:$B$101,A30,Assignments!$H$2:$H$101))</f>
        <v/>
      </c>
      <c r="D30" s="24">
        <f>IF(H30="Ready",MAX(0,Settings!$B$3-C30),"")</f>
        <v/>
      </c>
      <c r="E30" s="24">
        <f>IF(H30="Ready",MAX(0,C30-Settings!$B$3),"")</f>
        <v/>
      </c>
      <c r="F30" s="25">
        <f>IF(H30="Ready",E30*B30*(Settings!$B$4-1),"")</f>
        <v/>
      </c>
      <c r="G30" s="25">
        <f>IF(H30="Ready",C30*B30+F30,"")</f>
        <v/>
      </c>
      <c r="H30" s="7">
        <f>IF(COUNTA(A30:B30)=0,"",IF(OR(A30="",LEN(TRIM(A30&amp;""))=0,COUNTIF($A$2:$A$101,A30)&lt;&gt;1,NOT(ISNUMBER(B30)),B30&lt;=0,Settings!$B$7&gt;0,Settings!$B$8&lt;&gt;"Ready"),"Review required","Ready"))</f>
        <v/>
      </c>
    </row>
    <row r="31" ht="31" customHeight="1">
      <c r="A31" s="3" t="n"/>
      <c r="B31" s="23" t="n"/>
      <c r="C31" s="26">
        <f>IF(A31="","",SUMIF(Assignments!$B$2:$B$101,A31,Assignments!$H$2:$H$101))</f>
        <v/>
      </c>
      <c r="D31" s="26">
        <f>IF(H31="Ready",MAX(0,Settings!$B$3-C31),"")</f>
        <v/>
      </c>
      <c r="E31" s="26">
        <f>IF(H31="Ready",MAX(0,C31-Settings!$B$3),"")</f>
        <v/>
      </c>
      <c r="F31" s="27">
        <f>IF(H31="Ready",E31*B31*(Settings!$B$4-1),"")</f>
        <v/>
      </c>
      <c r="G31" s="27">
        <f>IF(H31="Ready",C31*B31+F31,"")</f>
        <v/>
      </c>
      <c r="H31" s="10">
        <f>IF(COUNTA(A31:B31)=0,"",IF(OR(A31="",LEN(TRIM(A31&amp;""))=0,COUNTIF($A$2:$A$101,A31)&lt;&gt;1,NOT(ISNUMBER(B31)),B31&lt;=0,Settings!$B$7&gt;0,Settings!$B$8&lt;&gt;"Ready"),"Review required","Ready"))</f>
        <v/>
      </c>
    </row>
    <row r="32" ht="31" customHeight="1">
      <c r="A32" s="3" t="n"/>
      <c r="B32" s="23" t="n"/>
      <c r="C32" s="24">
        <f>IF(A32="","",SUMIF(Assignments!$B$2:$B$101,A32,Assignments!$H$2:$H$101))</f>
        <v/>
      </c>
      <c r="D32" s="24">
        <f>IF(H32="Ready",MAX(0,Settings!$B$3-C32),"")</f>
        <v/>
      </c>
      <c r="E32" s="24">
        <f>IF(H32="Ready",MAX(0,C32-Settings!$B$3),"")</f>
        <v/>
      </c>
      <c r="F32" s="25">
        <f>IF(H32="Ready",E32*B32*(Settings!$B$4-1),"")</f>
        <v/>
      </c>
      <c r="G32" s="25">
        <f>IF(H32="Ready",C32*B32+F32,"")</f>
        <v/>
      </c>
      <c r="H32" s="7">
        <f>IF(COUNTA(A32:B32)=0,"",IF(OR(A32="",LEN(TRIM(A32&amp;""))=0,COUNTIF($A$2:$A$101,A32)&lt;&gt;1,NOT(ISNUMBER(B32)),B32&lt;=0,Settings!$B$7&gt;0,Settings!$B$8&lt;&gt;"Ready"),"Review required","Ready"))</f>
        <v/>
      </c>
    </row>
    <row r="33" ht="31" customHeight="1">
      <c r="A33" s="3" t="n"/>
      <c r="B33" s="23" t="n"/>
      <c r="C33" s="26">
        <f>IF(A33="","",SUMIF(Assignments!$B$2:$B$101,A33,Assignments!$H$2:$H$101))</f>
        <v/>
      </c>
      <c r="D33" s="26">
        <f>IF(H33="Ready",MAX(0,Settings!$B$3-C33),"")</f>
        <v/>
      </c>
      <c r="E33" s="26">
        <f>IF(H33="Ready",MAX(0,C33-Settings!$B$3),"")</f>
        <v/>
      </c>
      <c r="F33" s="27">
        <f>IF(H33="Ready",E33*B33*(Settings!$B$4-1),"")</f>
        <v/>
      </c>
      <c r="G33" s="27">
        <f>IF(H33="Ready",C33*B33+F33,"")</f>
        <v/>
      </c>
      <c r="H33" s="10">
        <f>IF(COUNTA(A33:B33)=0,"",IF(OR(A33="",LEN(TRIM(A33&amp;""))=0,COUNTIF($A$2:$A$101,A33)&lt;&gt;1,NOT(ISNUMBER(B33)),B33&lt;=0,Settings!$B$7&gt;0,Settings!$B$8&lt;&gt;"Ready"),"Review required","Ready"))</f>
        <v/>
      </c>
    </row>
    <row r="34" ht="31" customHeight="1">
      <c r="A34" s="3" t="n"/>
      <c r="B34" s="23" t="n"/>
      <c r="C34" s="24">
        <f>IF(A34="","",SUMIF(Assignments!$B$2:$B$101,A34,Assignments!$H$2:$H$101))</f>
        <v/>
      </c>
      <c r="D34" s="24">
        <f>IF(H34="Ready",MAX(0,Settings!$B$3-C34),"")</f>
        <v/>
      </c>
      <c r="E34" s="24">
        <f>IF(H34="Ready",MAX(0,C34-Settings!$B$3),"")</f>
        <v/>
      </c>
      <c r="F34" s="25">
        <f>IF(H34="Ready",E34*B34*(Settings!$B$4-1),"")</f>
        <v/>
      </c>
      <c r="G34" s="25">
        <f>IF(H34="Ready",C34*B34+F34,"")</f>
        <v/>
      </c>
      <c r="H34" s="7">
        <f>IF(COUNTA(A34:B34)=0,"",IF(OR(A34="",LEN(TRIM(A34&amp;""))=0,COUNTIF($A$2:$A$101,A34)&lt;&gt;1,NOT(ISNUMBER(B34)),B34&lt;=0,Settings!$B$7&gt;0,Settings!$B$8&lt;&gt;"Ready"),"Review required","Ready"))</f>
        <v/>
      </c>
    </row>
    <row r="35" ht="31" customHeight="1">
      <c r="A35" s="3" t="n"/>
      <c r="B35" s="23" t="n"/>
      <c r="C35" s="26">
        <f>IF(A35="","",SUMIF(Assignments!$B$2:$B$101,A35,Assignments!$H$2:$H$101))</f>
        <v/>
      </c>
      <c r="D35" s="26">
        <f>IF(H35="Ready",MAX(0,Settings!$B$3-C35),"")</f>
        <v/>
      </c>
      <c r="E35" s="26">
        <f>IF(H35="Ready",MAX(0,C35-Settings!$B$3),"")</f>
        <v/>
      </c>
      <c r="F35" s="27">
        <f>IF(H35="Ready",E35*B35*(Settings!$B$4-1),"")</f>
        <v/>
      </c>
      <c r="G35" s="27">
        <f>IF(H35="Ready",C35*B35+F35,"")</f>
        <v/>
      </c>
      <c r="H35" s="10">
        <f>IF(COUNTA(A35:B35)=0,"",IF(OR(A35="",LEN(TRIM(A35&amp;""))=0,COUNTIF($A$2:$A$101,A35)&lt;&gt;1,NOT(ISNUMBER(B35)),B35&lt;=0,Settings!$B$7&gt;0,Settings!$B$8&lt;&gt;"Ready"),"Review required","Ready"))</f>
        <v/>
      </c>
    </row>
    <row r="36" ht="31" customHeight="1">
      <c r="A36" s="3" t="n"/>
      <c r="B36" s="23" t="n"/>
      <c r="C36" s="24">
        <f>IF(A36="","",SUMIF(Assignments!$B$2:$B$101,A36,Assignments!$H$2:$H$101))</f>
        <v/>
      </c>
      <c r="D36" s="24">
        <f>IF(H36="Ready",MAX(0,Settings!$B$3-C36),"")</f>
        <v/>
      </c>
      <c r="E36" s="24">
        <f>IF(H36="Ready",MAX(0,C36-Settings!$B$3),"")</f>
        <v/>
      </c>
      <c r="F36" s="25">
        <f>IF(H36="Ready",E36*B36*(Settings!$B$4-1),"")</f>
        <v/>
      </c>
      <c r="G36" s="25">
        <f>IF(H36="Ready",C36*B36+F36,"")</f>
        <v/>
      </c>
      <c r="H36" s="7">
        <f>IF(COUNTA(A36:B36)=0,"",IF(OR(A36="",LEN(TRIM(A36&amp;""))=0,COUNTIF($A$2:$A$101,A36)&lt;&gt;1,NOT(ISNUMBER(B36)),B36&lt;=0,Settings!$B$7&gt;0,Settings!$B$8&lt;&gt;"Ready"),"Review required","Ready"))</f>
        <v/>
      </c>
    </row>
    <row r="37" ht="31" customHeight="1">
      <c r="A37" s="3" t="n"/>
      <c r="B37" s="23" t="n"/>
      <c r="C37" s="26">
        <f>IF(A37="","",SUMIF(Assignments!$B$2:$B$101,A37,Assignments!$H$2:$H$101))</f>
        <v/>
      </c>
      <c r="D37" s="26">
        <f>IF(H37="Ready",MAX(0,Settings!$B$3-C37),"")</f>
        <v/>
      </c>
      <c r="E37" s="26">
        <f>IF(H37="Ready",MAX(0,C37-Settings!$B$3),"")</f>
        <v/>
      </c>
      <c r="F37" s="27">
        <f>IF(H37="Ready",E37*B37*(Settings!$B$4-1),"")</f>
        <v/>
      </c>
      <c r="G37" s="27">
        <f>IF(H37="Ready",C37*B37+F37,"")</f>
        <v/>
      </c>
      <c r="H37" s="10">
        <f>IF(COUNTA(A37:B37)=0,"",IF(OR(A37="",LEN(TRIM(A37&amp;""))=0,COUNTIF($A$2:$A$101,A37)&lt;&gt;1,NOT(ISNUMBER(B37)),B37&lt;=0,Settings!$B$7&gt;0,Settings!$B$8&lt;&gt;"Ready"),"Review required","Ready"))</f>
        <v/>
      </c>
    </row>
    <row r="38" ht="31" customHeight="1">
      <c r="A38" s="3" t="n"/>
      <c r="B38" s="23" t="n"/>
      <c r="C38" s="24">
        <f>IF(A38="","",SUMIF(Assignments!$B$2:$B$101,A38,Assignments!$H$2:$H$101))</f>
        <v/>
      </c>
      <c r="D38" s="24">
        <f>IF(H38="Ready",MAX(0,Settings!$B$3-C38),"")</f>
        <v/>
      </c>
      <c r="E38" s="24">
        <f>IF(H38="Ready",MAX(0,C38-Settings!$B$3),"")</f>
        <v/>
      </c>
      <c r="F38" s="25">
        <f>IF(H38="Ready",E38*B38*(Settings!$B$4-1),"")</f>
        <v/>
      </c>
      <c r="G38" s="25">
        <f>IF(H38="Ready",C38*B38+F38,"")</f>
        <v/>
      </c>
      <c r="H38" s="7">
        <f>IF(COUNTA(A38:B38)=0,"",IF(OR(A38="",LEN(TRIM(A38&amp;""))=0,COUNTIF($A$2:$A$101,A38)&lt;&gt;1,NOT(ISNUMBER(B38)),B38&lt;=0,Settings!$B$7&gt;0,Settings!$B$8&lt;&gt;"Ready"),"Review required","Ready"))</f>
        <v/>
      </c>
    </row>
    <row r="39" ht="31" customHeight="1">
      <c r="A39" s="3" t="n"/>
      <c r="B39" s="23" t="n"/>
      <c r="C39" s="26">
        <f>IF(A39="","",SUMIF(Assignments!$B$2:$B$101,A39,Assignments!$H$2:$H$101))</f>
        <v/>
      </c>
      <c r="D39" s="26">
        <f>IF(H39="Ready",MAX(0,Settings!$B$3-C39),"")</f>
        <v/>
      </c>
      <c r="E39" s="26">
        <f>IF(H39="Ready",MAX(0,C39-Settings!$B$3),"")</f>
        <v/>
      </c>
      <c r="F39" s="27">
        <f>IF(H39="Ready",E39*B39*(Settings!$B$4-1),"")</f>
        <v/>
      </c>
      <c r="G39" s="27">
        <f>IF(H39="Ready",C39*B39+F39,"")</f>
        <v/>
      </c>
      <c r="H39" s="10">
        <f>IF(COUNTA(A39:B39)=0,"",IF(OR(A39="",LEN(TRIM(A39&amp;""))=0,COUNTIF($A$2:$A$101,A39)&lt;&gt;1,NOT(ISNUMBER(B39)),B39&lt;=0,Settings!$B$7&gt;0,Settings!$B$8&lt;&gt;"Ready"),"Review required","Ready"))</f>
        <v/>
      </c>
    </row>
    <row r="40" ht="31" customHeight="1">
      <c r="A40" s="3" t="n"/>
      <c r="B40" s="23" t="n"/>
      <c r="C40" s="24">
        <f>IF(A40="","",SUMIF(Assignments!$B$2:$B$101,A40,Assignments!$H$2:$H$101))</f>
        <v/>
      </c>
      <c r="D40" s="24">
        <f>IF(H40="Ready",MAX(0,Settings!$B$3-C40),"")</f>
        <v/>
      </c>
      <c r="E40" s="24">
        <f>IF(H40="Ready",MAX(0,C40-Settings!$B$3),"")</f>
        <v/>
      </c>
      <c r="F40" s="25">
        <f>IF(H40="Ready",E40*B40*(Settings!$B$4-1),"")</f>
        <v/>
      </c>
      <c r="G40" s="25">
        <f>IF(H40="Ready",C40*B40+F40,"")</f>
        <v/>
      </c>
      <c r="H40" s="7">
        <f>IF(COUNTA(A40:B40)=0,"",IF(OR(A40="",LEN(TRIM(A40&amp;""))=0,COUNTIF($A$2:$A$101,A40)&lt;&gt;1,NOT(ISNUMBER(B40)),B40&lt;=0,Settings!$B$7&gt;0,Settings!$B$8&lt;&gt;"Ready"),"Review required","Ready"))</f>
        <v/>
      </c>
    </row>
    <row r="41" ht="31" customHeight="1">
      <c r="A41" s="3" t="n"/>
      <c r="B41" s="23" t="n"/>
      <c r="C41" s="26">
        <f>IF(A41="","",SUMIF(Assignments!$B$2:$B$101,A41,Assignments!$H$2:$H$101))</f>
        <v/>
      </c>
      <c r="D41" s="26">
        <f>IF(H41="Ready",MAX(0,Settings!$B$3-C41),"")</f>
        <v/>
      </c>
      <c r="E41" s="26">
        <f>IF(H41="Ready",MAX(0,C41-Settings!$B$3),"")</f>
        <v/>
      </c>
      <c r="F41" s="27">
        <f>IF(H41="Ready",E41*B41*(Settings!$B$4-1),"")</f>
        <v/>
      </c>
      <c r="G41" s="27">
        <f>IF(H41="Ready",C41*B41+F41,"")</f>
        <v/>
      </c>
      <c r="H41" s="10">
        <f>IF(COUNTA(A41:B41)=0,"",IF(OR(A41="",LEN(TRIM(A41&amp;""))=0,COUNTIF($A$2:$A$101,A41)&lt;&gt;1,NOT(ISNUMBER(B41)),B41&lt;=0,Settings!$B$7&gt;0,Settings!$B$8&lt;&gt;"Ready"),"Review required","Ready"))</f>
        <v/>
      </c>
    </row>
    <row r="42" ht="31" customHeight="1">
      <c r="A42" s="3" t="n"/>
      <c r="B42" s="23" t="n"/>
      <c r="C42" s="24">
        <f>IF(A42="","",SUMIF(Assignments!$B$2:$B$101,A42,Assignments!$H$2:$H$101))</f>
        <v/>
      </c>
      <c r="D42" s="24">
        <f>IF(H42="Ready",MAX(0,Settings!$B$3-C42),"")</f>
        <v/>
      </c>
      <c r="E42" s="24">
        <f>IF(H42="Ready",MAX(0,C42-Settings!$B$3),"")</f>
        <v/>
      </c>
      <c r="F42" s="25">
        <f>IF(H42="Ready",E42*B42*(Settings!$B$4-1),"")</f>
        <v/>
      </c>
      <c r="G42" s="25">
        <f>IF(H42="Ready",C42*B42+F42,"")</f>
        <v/>
      </c>
      <c r="H42" s="7">
        <f>IF(COUNTA(A42:B42)=0,"",IF(OR(A42="",LEN(TRIM(A42&amp;""))=0,COUNTIF($A$2:$A$101,A42)&lt;&gt;1,NOT(ISNUMBER(B42)),B42&lt;=0,Settings!$B$7&gt;0,Settings!$B$8&lt;&gt;"Ready"),"Review required","Ready"))</f>
        <v/>
      </c>
    </row>
    <row r="43" ht="31" customHeight="1">
      <c r="A43" s="3" t="n"/>
      <c r="B43" s="23" t="n"/>
      <c r="C43" s="26">
        <f>IF(A43="","",SUMIF(Assignments!$B$2:$B$101,A43,Assignments!$H$2:$H$101))</f>
        <v/>
      </c>
      <c r="D43" s="26">
        <f>IF(H43="Ready",MAX(0,Settings!$B$3-C43),"")</f>
        <v/>
      </c>
      <c r="E43" s="26">
        <f>IF(H43="Ready",MAX(0,C43-Settings!$B$3),"")</f>
        <v/>
      </c>
      <c r="F43" s="27">
        <f>IF(H43="Ready",E43*B43*(Settings!$B$4-1),"")</f>
        <v/>
      </c>
      <c r="G43" s="27">
        <f>IF(H43="Ready",C43*B43+F43,"")</f>
        <v/>
      </c>
      <c r="H43" s="10">
        <f>IF(COUNTA(A43:B43)=0,"",IF(OR(A43="",LEN(TRIM(A43&amp;""))=0,COUNTIF($A$2:$A$101,A43)&lt;&gt;1,NOT(ISNUMBER(B43)),B43&lt;=0,Settings!$B$7&gt;0,Settings!$B$8&lt;&gt;"Ready"),"Review required","Ready"))</f>
        <v/>
      </c>
    </row>
    <row r="44" ht="31" customHeight="1">
      <c r="A44" s="3" t="n"/>
      <c r="B44" s="23" t="n"/>
      <c r="C44" s="24">
        <f>IF(A44="","",SUMIF(Assignments!$B$2:$B$101,A44,Assignments!$H$2:$H$101))</f>
        <v/>
      </c>
      <c r="D44" s="24">
        <f>IF(H44="Ready",MAX(0,Settings!$B$3-C44),"")</f>
        <v/>
      </c>
      <c r="E44" s="24">
        <f>IF(H44="Ready",MAX(0,C44-Settings!$B$3),"")</f>
        <v/>
      </c>
      <c r="F44" s="25">
        <f>IF(H44="Ready",E44*B44*(Settings!$B$4-1),"")</f>
        <v/>
      </c>
      <c r="G44" s="25">
        <f>IF(H44="Ready",C44*B44+F44,"")</f>
        <v/>
      </c>
      <c r="H44" s="7">
        <f>IF(COUNTA(A44:B44)=0,"",IF(OR(A44="",LEN(TRIM(A44&amp;""))=0,COUNTIF($A$2:$A$101,A44)&lt;&gt;1,NOT(ISNUMBER(B44)),B44&lt;=0,Settings!$B$7&gt;0,Settings!$B$8&lt;&gt;"Ready"),"Review required","Ready"))</f>
        <v/>
      </c>
    </row>
    <row r="45" ht="31" customHeight="1">
      <c r="A45" s="3" t="n"/>
      <c r="B45" s="23" t="n"/>
      <c r="C45" s="26">
        <f>IF(A45="","",SUMIF(Assignments!$B$2:$B$101,A45,Assignments!$H$2:$H$101))</f>
        <v/>
      </c>
      <c r="D45" s="26">
        <f>IF(H45="Ready",MAX(0,Settings!$B$3-C45),"")</f>
        <v/>
      </c>
      <c r="E45" s="26">
        <f>IF(H45="Ready",MAX(0,C45-Settings!$B$3),"")</f>
        <v/>
      </c>
      <c r="F45" s="27">
        <f>IF(H45="Ready",E45*B45*(Settings!$B$4-1),"")</f>
        <v/>
      </c>
      <c r="G45" s="27">
        <f>IF(H45="Ready",C45*B45+F45,"")</f>
        <v/>
      </c>
      <c r="H45" s="10">
        <f>IF(COUNTA(A45:B45)=0,"",IF(OR(A45="",LEN(TRIM(A45&amp;""))=0,COUNTIF($A$2:$A$101,A45)&lt;&gt;1,NOT(ISNUMBER(B45)),B45&lt;=0,Settings!$B$7&gt;0,Settings!$B$8&lt;&gt;"Ready"),"Review required","Ready"))</f>
        <v/>
      </c>
    </row>
    <row r="46" ht="31" customHeight="1">
      <c r="A46" s="3" t="n"/>
      <c r="B46" s="23" t="n"/>
      <c r="C46" s="24">
        <f>IF(A46="","",SUMIF(Assignments!$B$2:$B$101,A46,Assignments!$H$2:$H$101))</f>
        <v/>
      </c>
      <c r="D46" s="24">
        <f>IF(H46="Ready",MAX(0,Settings!$B$3-C46),"")</f>
        <v/>
      </c>
      <c r="E46" s="24">
        <f>IF(H46="Ready",MAX(0,C46-Settings!$B$3),"")</f>
        <v/>
      </c>
      <c r="F46" s="25">
        <f>IF(H46="Ready",E46*B46*(Settings!$B$4-1),"")</f>
        <v/>
      </c>
      <c r="G46" s="25">
        <f>IF(H46="Ready",C46*B46+F46,"")</f>
        <v/>
      </c>
      <c r="H46" s="7">
        <f>IF(COUNTA(A46:B46)=0,"",IF(OR(A46="",LEN(TRIM(A46&amp;""))=0,COUNTIF($A$2:$A$101,A46)&lt;&gt;1,NOT(ISNUMBER(B46)),B46&lt;=0,Settings!$B$7&gt;0,Settings!$B$8&lt;&gt;"Ready"),"Review required","Ready"))</f>
        <v/>
      </c>
    </row>
    <row r="47" ht="31" customHeight="1">
      <c r="A47" s="3" t="n"/>
      <c r="B47" s="23" t="n"/>
      <c r="C47" s="26">
        <f>IF(A47="","",SUMIF(Assignments!$B$2:$B$101,A47,Assignments!$H$2:$H$101))</f>
        <v/>
      </c>
      <c r="D47" s="26">
        <f>IF(H47="Ready",MAX(0,Settings!$B$3-C47),"")</f>
        <v/>
      </c>
      <c r="E47" s="26">
        <f>IF(H47="Ready",MAX(0,C47-Settings!$B$3),"")</f>
        <v/>
      </c>
      <c r="F47" s="27">
        <f>IF(H47="Ready",E47*B47*(Settings!$B$4-1),"")</f>
        <v/>
      </c>
      <c r="G47" s="27">
        <f>IF(H47="Ready",C47*B47+F47,"")</f>
        <v/>
      </c>
      <c r="H47" s="10">
        <f>IF(COUNTA(A47:B47)=0,"",IF(OR(A47="",LEN(TRIM(A47&amp;""))=0,COUNTIF($A$2:$A$101,A47)&lt;&gt;1,NOT(ISNUMBER(B47)),B47&lt;=0,Settings!$B$7&gt;0,Settings!$B$8&lt;&gt;"Ready"),"Review required","Ready"))</f>
        <v/>
      </c>
    </row>
    <row r="48" ht="31" customHeight="1">
      <c r="A48" s="3" t="n"/>
      <c r="B48" s="23" t="n"/>
      <c r="C48" s="24">
        <f>IF(A48="","",SUMIF(Assignments!$B$2:$B$101,A48,Assignments!$H$2:$H$101))</f>
        <v/>
      </c>
      <c r="D48" s="24">
        <f>IF(H48="Ready",MAX(0,Settings!$B$3-C48),"")</f>
        <v/>
      </c>
      <c r="E48" s="24">
        <f>IF(H48="Ready",MAX(0,C48-Settings!$B$3),"")</f>
        <v/>
      </c>
      <c r="F48" s="25">
        <f>IF(H48="Ready",E48*B48*(Settings!$B$4-1),"")</f>
        <v/>
      </c>
      <c r="G48" s="25">
        <f>IF(H48="Ready",C48*B48+F48,"")</f>
        <v/>
      </c>
      <c r="H48" s="7">
        <f>IF(COUNTA(A48:B48)=0,"",IF(OR(A48="",LEN(TRIM(A48&amp;""))=0,COUNTIF($A$2:$A$101,A48)&lt;&gt;1,NOT(ISNUMBER(B48)),B48&lt;=0,Settings!$B$7&gt;0,Settings!$B$8&lt;&gt;"Ready"),"Review required","Ready"))</f>
        <v/>
      </c>
    </row>
    <row r="49" ht="31" customHeight="1">
      <c r="A49" s="3" t="n"/>
      <c r="B49" s="23" t="n"/>
      <c r="C49" s="26">
        <f>IF(A49="","",SUMIF(Assignments!$B$2:$B$101,A49,Assignments!$H$2:$H$101))</f>
        <v/>
      </c>
      <c r="D49" s="26">
        <f>IF(H49="Ready",MAX(0,Settings!$B$3-C49),"")</f>
        <v/>
      </c>
      <c r="E49" s="26">
        <f>IF(H49="Ready",MAX(0,C49-Settings!$B$3),"")</f>
        <v/>
      </c>
      <c r="F49" s="27">
        <f>IF(H49="Ready",E49*B49*(Settings!$B$4-1),"")</f>
        <v/>
      </c>
      <c r="G49" s="27">
        <f>IF(H49="Ready",C49*B49+F49,"")</f>
        <v/>
      </c>
      <c r="H49" s="10">
        <f>IF(COUNTA(A49:B49)=0,"",IF(OR(A49="",LEN(TRIM(A49&amp;""))=0,COUNTIF($A$2:$A$101,A49)&lt;&gt;1,NOT(ISNUMBER(B49)),B49&lt;=0,Settings!$B$7&gt;0,Settings!$B$8&lt;&gt;"Ready"),"Review required","Ready"))</f>
        <v/>
      </c>
    </row>
    <row r="50" ht="31" customHeight="1">
      <c r="A50" s="3" t="n"/>
      <c r="B50" s="23" t="n"/>
      <c r="C50" s="24">
        <f>IF(A50="","",SUMIF(Assignments!$B$2:$B$101,A50,Assignments!$H$2:$H$101))</f>
        <v/>
      </c>
      <c r="D50" s="24">
        <f>IF(H50="Ready",MAX(0,Settings!$B$3-C50),"")</f>
        <v/>
      </c>
      <c r="E50" s="24">
        <f>IF(H50="Ready",MAX(0,C50-Settings!$B$3),"")</f>
        <v/>
      </c>
      <c r="F50" s="25">
        <f>IF(H50="Ready",E50*B50*(Settings!$B$4-1),"")</f>
        <v/>
      </c>
      <c r="G50" s="25">
        <f>IF(H50="Ready",C50*B50+F50,"")</f>
        <v/>
      </c>
      <c r="H50" s="7">
        <f>IF(COUNTA(A50:B50)=0,"",IF(OR(A50="",LEN(TRIM(A50&amp;""))=0,COUNTIF($A$2:$A$101,A50)&lt;&gt;1,NOT(ISNUMBER(B50)),B50&lt;=0,Settings!$B$7&gt;0,Settings!$B$8&lt;&gt;"Ready"),"Review required","Ready"))</f>
        <v/>
      </c>
    </row>
    <row r="51" ht="31" customHeight="1">
      <c r="A51" s="3" t="n"/>
      <c r="B51" s="23" t="n"/>
      <c r="C51" s="26">
        <f>IF(A51="","",SUMIF(Assignments!$B$2:$B$101,A51,Assignments!$H$2:$H$101))</f>
        <v/>
      </c>
      <c r="D51" s="26">
        <f>IF(H51="Ready",MAX(0,Settings!$B$3-C51),"")</f>
        <v/>
      </c>
      <c r="E51" s="26">
        <f>IF(H51="Ready",MAX(0,C51-Settings!$B$3),"")</f>
        <v/>
      </c>
      <c r="F51" s="27">
        <f>IF(H51="Ready",E51*B51*(Settings!$B$4-1),"")</f>
        <v/>
      </c>
      <c r="G51" s="27">
        <f>IF(H51="Ready",C51*B51+F51,"")</f>
        <v/>
      </c>
      <c r="H51" s="10">
        <f>IF(COUNTA(A51:B51)=0,"",IF(OR(A51="",LEN(TRIM(A51&amp;""))=0,COUNTIF($A$2:$A$101,A51)&lt;&gt;1,NOT(ISNUMBER(B51)),B51&lt;=0,Settings!$B$7&gt;0,Settings!$B$8&lt;&gt;"Ready"),"Review required","Ready"))</f>
        <v/>
      </c>
    </row>
    <row r="52" ht="31" customHeight="1">
      <c r="A52" s="3" t="n"/>
      <c r="B52" s="23" t="n"/>
      <c r="C52" s="24">
        <f>IF(A52="","",SUMIF(Assignments!$B$2:$B$101,A52,Assignments!$H$2:$H$101))</f>
        <v/>
      </c>
      <c r="D52" s="24">
        <f>IF(H52="Ready",MAX(0,Settings!$B$3-C52),"")</f>
        <v/>
      </c>
      <c r="E52" s="24">
        <f>IF(H52="Ready",MAX(0,C52-Settings!$B$3),"")</f>
        <v/>
      </c>
      <c r="F52" s="25">
        <f>IF(H52="Ready",E52*B52*(Settings!$B$4-1),"")</f>
        <v/>
      </c>
      <c r="G52" s="25">
        <f>IF(H52="Ready",C52*B52+F52,"")</f>
        <v/>
      </c>
      <c r="H52" s="7">
        <f>IF(COUNTA(A52:B52)=0,"",IF(OR(A52="",LEN(TRIM(A52&amp;""))=0,COUNTIF($A$2:$A$101,A52)&lt;&gt;1,NOT(ISNUMBER(B52)),B52&lt;=0,Settings!$B$7&gt;0,Settings!$B$8&lt;&gt;"Ready"),"Review required","Ready"))</f>
        <v/>
      </c>
    </row>
    <row r="53" ht="31" customHeight="1">
      <c r="A53" s="3" t="n"/>
      <c r="B53" s="23" t="n"/>
      <c r="C53" s="26">
        <f>IF(A53="","",SUMIF(Assignments!$B$2:$B$101,A53,Assignments!$H$2:$H$101))</f>
        <v/>
      </c>
      <c r="D53" s="26">
        <f>IF(H53="Ready",MAX(0,Settings!$B$3-C53),"")</f>
        <v/>
      </c>
      <c r="E53" s="26">
        <f>IF(H53="Ready",MAX(0,C53-Settings!$B$3),"")</f>
        <v/>
      </c>
      <c r="F53" s="27">
        <f>IF(H53="Ready",E53*B53*(Settings!$B$4-1),"")</f>
        <v/>
      </c>
      <c r="G53" s="27">
        <f>IF(H53="Ready",C53*B53+F53,"")</f>
        <v/>
      </c>
      <c r="H53" s="10">
        <f>IF(COUNTA(A53:B53)=0,"",IF(OR(A53="",LEN(TRIM(A53&amp;""))=0,COUNTIF($A$2:$A$101,A53)&lt;&gt;1,NOT(ISNUMBER(B53)),B53&lt;=0,Settings!$B$7&gt;0,Settings!$B$8&lt;&gt;"Ready"),"Review required","Ready"))</f>
        <v/>
      </c>
    </row>
    <row r="54" ht="31" customHeight="1">
      <c r="A54" s="3" t="n"/>
      <c r="B54" s="23" t="n"/>
      <c r="C54" s="24">
        <f>IF(A54="","",SUMIF(Assignments!$B$2:$B$101,A54,Assignments!$H$2:$H$101))</f>
        <v/>
      </c>
      <c r="D54" s="24">
        <f>IF(H54="Ready",MAX(0,Settings!$B$3-C54),"")</f>
        <v/>
      </c>
      <c r="E54" s="24">
        <f>IF(H54="Ready",MAX(0,C54-Settings!$B$3),"")</f>
        <v/>
      </c>
      <c r="F54" s="25">
        <f>IF(H54="Ready",E54*B54*(Settings!$B$4-1),"")</f>
        <v/>
      </c>
      <c r="G54" s="25">
        <f>IF(H54="Ready",C54*B54+F54,"")</f>
        <v/>
      </c>
      <c r="H54" s="7">
        <f>IF(COUNTA(A54:B54)=0,"",IF(OR(A54="",LEN(TRIM(A54&amp;""))=0,COUNTIF($A$2:$A$101,A54)&lt;&gt;1,NOT(ISNUMBER(B54)),B54&lt;=0,Settings!$B$7&gt;0,Settings!$B$8&lt;&gt;"Ready"),"Review required","Ready"))</f>
        <v/>
      </c>
    </row>
    <row r="55" ht="31" customHeight="1">
      <c r="A55" s="3" t="n"/>
      <c r="B55" s="23" t="n"/>
      <c r="C55" s="26">
        <f>IF(A55="","",SUMIF(Assignments!$B$2:$B$101,A55,Assignments!$H$2:$H$101))</f>
        <v/>
      </c>
      <c r="D55" s="26">
        <f>IF(H55="Ready",MAX(0,Settings!$B$3-C55),"")</f>
        <v/>
      </c>
      <c r="E55" s="26">
        <f>IF(H55="Ready",MAX(0,C55-Settings!$B$3),"")</f>
        <v/>
      </c>
      <c r="F55" s="27">
        <f>IF(H55="Ready",E55*B55*(Settings!$B$4-1),"")</f>
        <v/>
      </c>
      <c r="G55" s="27">
        <f>IF(H55="Ready",C55*B55+F55,"")</f>
        <v/>
      </c>
      <c r="H55" s="10">
        <f>IF(COUNTA(A55:B55)=0,"",IF(OR(A55="",LEN(TRIM(A55&amp;""))=0,COUNTIF($A$2:$A$101,A55)&lt;&gt;1,NOT(ISNUMBER(B55)),B55&lt;=0,Settings!$B$7&gt;0,Settings!$B$8&lt;&gt;"Ready"),"Review required","Ready"))</f>
        <v/>
      </c>
    </row>
    <row r="56" ht="31" customHeight="1">
      <c r="A56" s="3" t="n"/>
      <c r="B56" s="23" t="n"/>
      <c r="C56" s="24">
        <f>IF(A56="","",SUMIF(Assignments!$B$2:$B$101,A56,Assignments!$H$2:$H$101))</f>
        <v/>
      </c>
      <c r="D56" s="24">
        <f>IF(H56="Ready",MAX(0,Settings!$B$3-C56),"")</f>
        <v/>
      </c>
      <c r="E56" s="24">
        <f>IF(H56="Ready",MAX(0,C56-Settings!$B$3),"")</f>
        <v/>
      </c>
      <c r="F56" s="25">
        <f>IF(H56="Ready",E56*B56*(Settings!$B$4-1),"")</f>
        <v/>
      </c>
      <c r="G56" s="25">
        <f>IF(H56="Ready",C56*B56+F56,"")</f>
        <v/>
      </c>
      <c r="H56" s="7">
        <f>IF(COUNTA(A56:B56)=0,"",IF(OR(A56="",LEN(TRIM(A56&amp;""))=0,COUNTIF($A$2:$A$101,A56)&lt;&gt;1,NOT(ISNUMBER(B56)),B56&lt;=0,Settings!$B$7&gt;0,Settings!$B$8&lt;&gt;"Ready"),"Review required","Ready"))</f>
        <v/>
      </c>
    </row>
    <row r="57" ht="31" customHeight="1">
      <c r="A57" s="3" t="n"/>
      <c r="B57" s="23" t="n"/>
      <c r="C57" s="26">
        <f>IF(A57="","",SUMIF(Assignments!$B$2:$B$101,A57,Assignments!$H$2:$H$101))</f>
        <v/>
      </c>
      <c r="D57" s="26">
        <f>IF(H57="Ready",MAX(0,Settings!$B$3-C57),"")</f>
        <v/>
      </c>
      <c r="E57" s="26">
        <f>IF(H57="Ready",MAX(0,C57-Settings!$B$3),"")</f>
        <v/>
      </c>
      <c r="F57" s="27">
        <f>IF(H57="Ready",E57*B57*(Settings!$B$4-1),"")</f>
        <v/>
      </c>
      <c r="G57" s="27">
        <f>IF(H57="Ready",C57*B57+F57,"")</f>
        <v/>
      </c>
      <c r="H57" s="10">
        <f>IF(COUNTA(A57:B57)=0,"",IF(OR(A57="",LEN(TRIM(A57&amp;""))=0,COUNTIF($A$2:$A$101,A57)&lt;&gt;1,NOT(ISNUMBER(B57)),B57&lt;=0,Settings!$B$7&gt;0,Settings!$B$8&lt;&gt;"Ready"),"Review required","Ready"))</f>
        <v/>
      </c>
    </row>
    <row r="58" ht="31" customHeight="1">
      <c r="A58" s="3" t="n"/>
      <c r="B58" s="23" t="n"/>
      <c r="C58" s="24">
        <f>IF(A58="","",SUMIF(Assignments!$B$2:$B$101,A58,Assignments!$H$2:$H$101))</f>
        <v/>
      </c>
      <c r="D58" s="24">
        <f>IF(H58="Ready",MAX(0,Settings!$B$3-C58),"")</f>
        <v/>
      </c>
      <c r="E58" s="24">
        <f>IF(H58="Ready",MAX(0,C58-Settings!$B$3),"")</f>
        <v/>
      </c>
      <c r="F58" s="25">
        <f>IF(H58="Ready",E58*B58*(Settings!$B$4-1),"")</f>
        <v/>
      </c>
      <c r="G58" s="25">
        <f>IF(H58="Ready",C58*B58+F58,"")</f>
        <v/>
      </c>
      <c r="H58" s="7">
        <f>IF(COUNTA(A58:B58)=0,"",IF(OR(A58="",LEN(TRIM(A58&amp;""))=0,COUNTIF($A$2:$A$101,A58)&lt;&gt;1,NOT(ISNUMBER(B58)),B58&lt;=0,Settings!$B$7&gt;0,Settings!$B$8&lt;&gt;"Ready"),"Review required","Ready"))</f>
        <v/>
      </c>
    </row>
    <row r="59" ht="31" customHeight="1">
      <c r="A59" s="3" t="n"/>
      <c r="B59" s="23" t="n"/>
      <c r="C59" s="26">
        <f>IF(A59="","",SUMIF(Assignments!$B$2:$B$101,A59,Assignments!$H$2:$H$101))</f>
        <v/>
      </c>
      <c r="D59" s="26">
        <f>IF(H59="Ready",MAX(0,Settings!$B$3-C59),"")</f>
        <v/>
      </c>
      <c r="E59" s="26">
        <f>IF(H59="Ready",MAX(0,C59-Settings!$B$3),"")</f>
        <v/>
      </c>
      <c r="F59" s="27">
        <f>IF(H59="Ready",E59*B59*(Settings!$B$4-1),"")</f>
        <v/>
      </c>
      <c r="G59" s="27">
        <f>IF(H59="Ready",C59*B59+F59,"")</f>
        <v/>
      </c>
      <c r="H59" s="10">
        <f>IF(COUNTA(A59:B59)=0,"",IF(OR(A59="",LEN(TRIM(A59&amp;""))=0,COUNTIF($A$2:$A$101,A59)&lt;&gt;1,NOT(ISNUMBER(B59)),B59&lt;=0,Settings!$B$7&gt;0,Settings!$B$8&lt;&gt;"Ready"),"Review required","Ready"))</f>
        <v/>
      </c>
    </row>
    <row r="60" ht="31" customHeight="1">
      <c r="A60" s="3" t="n"/>
      <c r="B60" s="23" t="n"/>
      <c r="C60" s="24">
        <f>IF(A60="","",SUMIF(Assignments!$B$2:$B$101,A60,Assignments!$H$2:$H$101))</f>
        <v/>
      </c>
      <c r="D60" s="24">
        <f>IF(H60="Ready",MAX(0,Settings!$B$3-C60),"")</f>
        <v/>
      </c>
      <c r="E60" s="24">
        <f>IF(H60="Ready",MAX(0,C60-Settings!$B$3),"")</f>
        <v/>
      </c>
      <c r="F60" s="25">
        <f>IF(H60="Ready",E60*B60*(Settings!$B$4-1),"")</f>
        <v/>
      </c>
      <c r="G60" s="25">
        <f>IF(H60="Ready",C60*B60+F60,"")</f>
        <v/>
      </c>
      <c r="H60" s="7">
        <f>IF(COUNTA(A60:B60)=0,"",IF(OR(A60="",LEN(TRIM(A60&amp;""))=0,COUNTIF($A$2:$A$101,A60)&lt;&gt;1,NOT(ISNUMBER(B60)),B60&lt;=0,Settings!$B$7&gt;0,Settings!$B$8&lt;&gt;"Ready"),"Review required","Ready"))</f>
        <v/>
      </c>
    </row>
    <row r="61" ht="31" customHeight="1">
      <c r="A61" s="3" t="n"/>
      <c r="B61" s="23" t="n"/>
      <c r="C61" s="26">
        <f>IF(A61="","",SUMIF(Assignments!$B$2:$B$101,A61,Assignments!$H$2:$H$101))</f>
        <v/>
      </c>
      <c r="D61" s="26">
        <f>IF(H61="Ready",MAX(0,Settings!$B$3-C61),"")</f>
        <v/>
      </c>
      <c r="E61" s="26">
        <f>IF(H61="Ready",MAX(0,C61-Settings!$B$3),"")</f>
        <v/>
      </c>
      <c r="F61" s="27">
        <f>IF(H61="Ready",E61*B61*(Settings!$B$4-1),"")</f>
        <v/>
      </c>
      <c r="G61" s="27">
        <f>IF(H61="Ready",C61*B61+F61,"")</f>
        <v/>
      </c>
      <c r="H61" s="10">
        <f>IF(COUNTA(A61:B61)=0,"",IF(OR(A61="",LEN(TRIM(A61&amp;""))=0,COUNTIF($A$2:$A$101,A61)&lt;&gt;1,NOT(ISNUMBER(B61)),B61&lt;=0,Settings!$B$7&gt;0,Settings!$B$8&lt;&gt;"Ready"),"Review required","Ready"))</f>
        <v/>
      </c>
    </row>
    <row r="62" ht="31" customHeight="1">
      <c r="A62" s="3" t="n"/>
      <c r="B62" s="23" t="n"/>
      <c r="C62" s="24">
        <f>IF(A62="","",SUMIF(Assignments!$B$2:$B$101,A62,Assignments!$H$2:$H$101))</f>
        <v/>
      </c>
      <c r="D62" s="24">
        <f>IF(H62="Ready",MAX(0,Settings!$B$3-C62),"")</f>
        <v/>
      </c>
      <c r="E62" s="24">
        <f>IF(H62="Ready",MAX(0,C62-Settings!$B$3),"")</f>
        <v/>
      </c>
      <c r="F62" s="25">
        <f>IF(H62="Ready",E62*B62*(Settings!$B$4-1),"")</f>
        <v/>
      </c>
      <c r="G62" s="25">
        <f>IF(H62="Ready",C62*B62+F62,"")</f>
        <v/>
      </c>
      <c r="H62" s="7">
        <f>IF(COUNTA(A62:B62)=0,"",IF(OR(A62="",LEN(TRIM(A62&amp;""))=0,COUNTIF($A$2:$A$101,A62)&lt;&gt;1,NOT(ISNUMBER(B62)),B62&lt;=0,Settings!$B$7&gt;0,Settings!$B$8&lt;&gt;"Ready"),"Review required","Ready"))</f>
        <v/>
      </c>
    </row>
    <row r="63" ht="31" customHeight="1">
      <c r="A63" s="3" t="n"/>
      <c r="B63" s="23" t="n"/>
      <c r="C63" s="26">
        <f>IF(A63="","",SUMIF(Assignments!$B$2:$B$101,A63,Assignments!$H$2:$H$101))</f>
        <v/>
      </c>
      <c r="D63" s="26">
        <f>IF(H63="Ready",MAX(0,Settings!$B$3-C63),"")</f>
        <v/>
      </c>
      <c r="E63" s="26">
        <f>IF(H63="Ready",MAX(0,C63-Settings!$B$3),"")</f>
        <v/>
      </c>
      <c r="F63" s="27">
        <f>IF(H63="Ready",E63*B63*(Settings!$B$4-1),"")</f>
        <v/>
      </c>
      <c r="G63" s="27">
        <f>IF(H63="Ready",C63*B63+F63,"")</f>
        <v/>
      </c>
      <c r="H63" s="10">
        <f>IF(COUNTA(A63:B63)=0,"",IF(OR(A63="",LEN(TRIM(A63&amp;""))=0,COUNTIF($A$2:$A$101,A63)&lt;&gt;1,NOT(ISNUMBER(B63)),B63&lt;=0,Settings!$B$7&gt;0,Settings!$B$8&lt;&gt;"Ready"),"Review required","Ready"))</f>
        <v/>
      </c>
    </row>
    <row r="64" ht="31" customHeight="1">
      <c r="A64" s="3" t="n"/>
      <c r="B64" s="23" t="n"/>
      <c r="C64" s="24">
        <f>IF(A64="","",SUMIF(Assignments!$B$2:$B$101,A64,Assignments!$H$2:$H$101))</f>
        <v/>
      </c>
      <c r="D64" s="24">
        <f>IF(H64="Ready",MAX(0,Settings!$B$3-C64),"")</f>
        <v/>
      </c>
      <c r="E64" s="24">
        <f>IF(H64="Ready",MAX(0,C64-Settings!$B$3),"")</f>
        <v/>
      </c>
      <c r="F64" s="25">
        <f>IF(H64="Ready",E64*B64*(Settings!$B$4-1),"")</f>
        <v/>
      </c>
      <c r="G64" s="25">
        <f>IF(H64="Ready",C64*B64+F64,"")</f>
        <v/>
      </c>
      <c r="H64" s="7">
        <f>IF(COUNTA(A64:B64)=0,"",IF(OR(A64="",LEN(TRIM(A64&amp;""))=0,COUNTIF($A$2:$A$101,A64)&lt;&gt;1,NOT(ISNUMBER(B64)),B64&lt;=0,Settings!$B$7&gt;0,Settings!$B$8&lt;&gt;"Ready"),"Review required","Ready"))</f>
        <v/>
      </c>
    </row>
    <row r="65" ht="31" customHeight="1">
      <c r="A65" s="3" t="n"/>
      <c r="B65" s="23" t="n"/>
      <c r="C65" s="26">
        <f>IF(A65="","",SUMIF(Assignments!$B$2:$B$101,A65,Assignments!$H$2:$H$101))</f>
        <v/>
      </c>
      <c r="D65" s="26">
        <f>IF(H65="Ready",MAX(0,Settings!$B$3-C65),"")</f>
        <v/>
      </c>
      <c r="E65" s="26">
        <f>IF(H65="Ready",MAX(0,C65-Settings!$B$3),"")</f>
        <v/>
      </c>
      <c r="F65" s="27">
        <f>IF(H65="Ready",E65*B65*(Settings!$B$4-1),"")</f>
        <v/>
      </c>
      <c r="G65" s="27">
        <f>IF(H65="Ready",C65*B65+F65,"")</f>
        <v/>
      </c>
      <c r="H65" s="10">
        <f>IF(COUNTA(A65:B65)=0,"",IF(OR(A65="",LEN(TRIM(A65&amp;""))=0,COUNTIF($A$2:$A$101,A65)&lt;&gt;1,NOT(ISNUMBER(B65)),B65&lt;=0,Settings!$B$7&gt;0,Settings!$B$8&lt;&gt;"Ready"),"Review required","Ready"))</f>
        <v/>
      </c>
    </row>
    <row r="66" ht="31" customHeight="1">
      <c r="A66" s="3" t="n"/>
      <c r="B66" s="23" t="n"/>
      <c r="C66" s="24">
        <f>IF(A66="","",SUMIF(Assignments!$B$2:$B$101,A66,Assignments!$H$2:$H$101))</f>
        <v/>
      </c>
      <c r="D66" s="24">
        <f>IF(H66="Ready",MAX(0,Settings!$B$3-C66),"")</f>
        <v/>
      </c>
      <c r="E66" s="24">
        <f>IF(H66="Ready",MAX(0,C66-Settings!$B$3),"")</f>
        <v/>
      </c>
      <c r="F66" s="25">
        <f>IF(H66="Ready",E66*B66*(Settings!$B$4-1),"")</f>
        <v/>
      </c>
      <c r="G66" s="25">
        <f>IF(H66="Ready",C66*B66+F66,"")</f>
        <v/>
      </c>
      <c r="H66" s="7">
        <f>IF(COUNTA(A66:B66)=0,"",IF(OR(A66="",LEN(TRIM(A66&amp;""))=0,COUNTIF($A$2:$A$101,A66)&lt;&gt;1,NOT(ISNUMBER(B66)),B66&lt;=0,Settings!$B$7&gt;0,Settings!$B$8&lt;&gt;"Ready"),"Review required","Ready"))</f>
        <v/>
      </c>
    </row>
    <row r="67" ht="31" customHeight="1">
      <c r="A67" s="3" t="n"/>
      <c r="B67" s="23" t="n"/>
      <c r="C67" s="26">
        <f>IF(A67="","",SUMIF(Assignments!$B$2:$B$101,A67,Assignments!$H$2:$H$101))</f>
        <v/>
      </c>
      <c r="D67" s="26">
        <f>IF(H67="Ready",MAX(0,Settings!$B$3-C67),"")</f>
        <v/>
      </c>
      <c r="E67" s="26">
        <f>IF(H67="Ready",MAX(0,C67-Settings!$B$3),"")</f>
        <v/>
      </c>
      <c r="F67" s="27">
        <f>IF(H67="Ready",E67*B67*(Settings!$B$4-1),"")</f>
        <v/>
      </c>
      <c r="G67" s="27">
        <f>IF(H67="Ready",C67*B67+F67,"")</f>
        <v/>
      </c>
      <c r="H67" s="10">
        <f>IF(COUNTA(A67:B67)=0,"",IF(OR(A67="",LEN(TRIM(A67&amp;""))=0,COUNTIF($A$2:$A$101,A67)&lt;&gt;1,NOT(ISNUMBER(B67)),B67&lt;=0,Settings!$B$7&gt;0,Settings!$B$8&lt;&gt;"Ready"),"Review required","Ready"))</f>
        <v/>
      </c>
    </row>
    <row r="68" ht="31" customHeight="1">
      <c r="A68" s="3" t="n"/>
      <c r="B68" s="23" t="n"/>
      <c r="C68" s="24">
        <f>IF(A68="","",SUMIF(Assignments!$B$2:$B$101,A68,Assignments!$H$2:$H$101))</f>
        <v/>
      </c>
      <c r="D68" s="24">
        <f>IF(H68="Ready",MAX(0,Settings!$B$3-C68),"")</f>
        <v/>
      </c>
      <c r="E68" s="24">
        <f>IF(H68="Ready",MAX(0,C68-Settings!$B$3),"")</f>
        <v/>
      </c>
      <c r="F68" s="25">
        <f>IF(H68="Ready",E68*B68*(Settings!$B$4-1),"")</f>
        <v/>
      </c>
      <c r="G68" s="25">
        <f>IF(H68="Ready",C68*B68+F68,"")</f>
        <v/>
      </c>
      <c r="H68" s="7">
        <f>IF(COUNTA(A68:B68)=0,"",IF(OR(A68="",LEN(TRIM(A68&amp;""))=0,COUNTIF($A$2:$A$101,A68)&lt;&gt;1,NOT(ISNUMBER(B68)),B68&lt;=0,Settings!$B$7&gt;0,Settings!$B$8&lt;&gt;"Ready"),"Review required","Ready"))</f>
        <v/>
      </c>
    </row>
    <row r="69" ht="31" customHeight="1">
      <c r="A69" s="3" t="n"/>
      <c r="B69" s="23" t="n"/>
      <c r="C69" s="26">
        <f>IF(A69="","",SUMIF(Assignments!$B$2:$B$101,A69,Assignments!$H$2:$H$101))</f>
        <v/>
      </c>
      <c r="D69" s="26">
        <f>IF(H69="Ready",MAX(0,Settings!$B$3-C69),"")</f>
        <v/>
      </c>
      <c r="E69" s="26">
        <f>IF(H69="Ready",MAX(0,C69-Settings!$B$3),"")</f>
        <v/>
      </c>
      <c r="F69" s="27">
        <f>IF(H69="Ready",E69*B69*(Settings!$B$4-1),"")</f>
        <v/>
      </c>
      <c r="G69" s="27">
        <f>IF(H69="Ready",C69*B69+F69,"")</f>
        <v/>
      </c>
      <c r="H69" s="10">
        <f>IF(COUNTA(A69:B69)=0,"",IF(OR(A69="",LEN(TRIM(A69&amp;""))=0,COUNTIF($A$2:$A$101,A69)&lt;&gt;1,NOT(ISNUMBER(B69)),B69&lt;=0,Settings!$B$7&gt;0,Settings!$B$8&lt;&gt;"Ready"),"Review required","Ready"))</f>
        <v/>
      </c>
    </row>
    <row r="70" ht="31" customHeight="1">
      <c r="A70" s="3" t="n"/>
      <c r="B70" s="23" t="n"/>
      <c r="C70" s="24">
        <f>IF(A70="","",SUMIF(Assignments!$B$2:$B$101,A70,Assignments!$H$2:$H$101))</f>
        <v/>
      </c>
      <c r="D70" s="24">
        <f>IF(H70="Ready",MAX(0,Settings!$B$3-C70),"")</f>
        <v/>
      </c>
      <c r="E70" s="24">
        <f>IF(H70="Ready",MAX(0,C70-Settings!$B$3),"")</f>
        <v/>
      </c>
      <c r="F70" s="25">
        <f>IF(H70="Ready",E70*B70*(Settings!$B$4-1),"")</f>
        <v/>
      </c>
      <c r="G70" s="25">
        <f>IF(H70="Ready",C70*B70+F70,"")</f>
        <v/>
      </c>
      <c r="H70" s="7">
        <f>IF(COUNTA(A70:B70)=0,"",IF(OR(A70="",LEN(TRIM(A70&amp;""))=0,COUNTIF($A$2:$A$101,A70)&lt;&gt;1,NOT(ISNUMBER(B70)),B70&lt;=0,Settings!$B$7&gt;0,Settings!$B$8&lt;&gt;"Ready"),"Review required","Ready"))</f>
        <v/>
      </c>
    </row>
    <row r="71" ht="31" customHeight="1">
      <c r="A71" s="3" t="n"/>
      <c r="B71" s="23" t="n"/>
      <c r="C71" s="26">
        <f>IF(A71="","",SUMIF(Assignments!$B$2:$B$101,A71,Assignments!$H$2:$H$101))</f>
        <v/>
      </c>
      <c r="D71" s="26">
        <f>IF(H71="Ready",MAX(0,Settings!$B$3-C71),"")</f>
        <v/>
      </c>
      <c r="E71" s="26">
        <f>IF(H71="Ready",MAX(0,C71-Settings!$B$3),"")</f>
        <v/>
      </c>
      <c r="F71" s="27">
        <f>IF(H71="Ready",E71*B71*(Settings!$B$4-1),"")</f>
        <v/>
      </c>
      <c r="G71" s="27">
        <f>IF(H71="Ready",C71*B71+F71,"")</f>
        <v/>
      </c>
      <c r="H71" s="10">
        <f>IF(COUNTA(A71:B71)=0,"",IF(OR(A71="",LEN(TRIM(A71&amp;""))=0,COUNTIF($A$2:$A$101,A71)&lt;&gt;1,NOT(ISNUMBER(B71)),B71&lt;=0,Settings!$B$7&gt;0,Settings!$B$8&lt;&gt;"Ready"),"Review required","Ready"))</f>
        <v/>
      </c>
    </row>
    <row r="72" ht="31" customHeight="1">
      <c r="A72" s="3" t="n"/>
      <c r="B72" s="23" t="n"/>
      <c r="C72" s="24">
        <f>IF(A72="","",SUMIF(Assignments!$B$2:$B$101,A72,Assignments!$H$2:$H$101))</f>
        <v/>
      </c>
      <c r="D72" s="24">
        <f>IF(H72="Ready",MAX(0,Settings!$B$3-C72),"")</f>
        <v/>
      </c>
      <c r="E72" s="24">
        <f>IF(H72="Ready",MAX(0,C72-Settings!$B$3),"")</f>
        <v/>
      </c>
      <c r="F72" s="25">
        <f>IF(H72="Ready",E72*B72*(Settings!$B$4-1),"")</f>
        <v/>
      </c>
      <c r="G72" s="25">
        <f>IF(H72="Ready",C72*B72+F72,"")</f>
        <v/>
      </c>
      <c r="H72" s="7">
        <f>IF(COUNTA(A72:B72)=0,"",IF(OR(A72="",LEN(TRIM(A72&amp;""))=0,COUNTIF($A$2:$A$101,A72)&lt;&gt;1,NOT(ISNUMBER(B72)),B72&lt;=0,Settings!$B$7&gt;0,Settings!$B$8&lt;&gt;"Ready"),"Review required","Ready"))</f>
        <v/>
      </c>
    </row>
    <row r="73" ht="31" customHeight="1">
      <c r="A73" s="3" t="n"/>
      <c r="B73" s="23" t="n"/>
      <c r="C73" s="26">
        <f>IF(A73="","",SUMIF(Assignments!$B$2:$B$101,A73,Assignments!$H$2:$H$101))</f>
        <v/>
      </c>
      <c r="D73" s="26">
        <f>IF(H73="Ready",MAX(0,Settings!$B$3-C73),"")</f>
        <v/>
      </c>
      <c r="E73" s="26">
        <f>IF(H73="Ready",MAX(0,C73-Settings!$B$3),"")</f>
        <v/>
      </c>
      <c r="F73" s="27">
        <f>IF(H73="Ready",E73*B73*(Settings!$B$4-1),"")</f>
        <v/>
      </c>
      <c r="G73" s="27">
        <f>IF(H73="Ready",C73*B73+F73,"")</f>
        <v/>
      </c>
      <c r="H73" s="10">
        <f>IF(COUNTA(A73:B73)=0,"",IF(OR(A73="",LEN(TRIM(A73&amp;""))=0,COUNTIF($A$2:$A$101,A73)&lt;&gt;1,NOT(ISNUMBER(B73)),B73&lt;=0,Settings!$B$7&gt;0,Settings!$B$8&lt;&gt;"Ready"),"Review required","Ready"))</f>
        <v/>
      </c>
    </row>
    <row r="74" ht="31" customHeight="1">
      <c r="A74" s="3" t="n"/>
      <c r="B74" s="23" t="n"/>
      <c r="C74" s="24">
        <f>IF(A74="","",SUMIF(Assignments!$B$2:$B$101,A74,Assignments!$H$2:$H$101))</f>
        <v/>
      </c>
      <c r="D74" s="24">
        <f>IF(H74="Ready",MAX(0,Settings!$B$3-C74),"")</f>
        <v/>
      </c>
      <c r="E74" s="24">
        <f>IF(H74="Ready",MAX(0,C74-Settings!$B$3),"")</f>
        <v/>
      </c>
      <c r="F74" s="25">
        <f>IF(H74="Ready",E74*B74*(Settings!$B$4-1),"")</f>
        <v/>
      </c>
      <c r="G74" s="25">
        <f>IF(H74="Ready",C74*B74+F74,"")</f>
        <v/>
      </c>
      <c r="H74" s="7">
        <f>IF(COUNTA(A74:B74)=0,"",IF(OR(A74="",LEN(TRIM(A74&amp;""))=0,COUNTIF($A$2:$A$101,A74)&lt;&gt;1,NOT(ISNUMBER(B74)),B74&lt;=0,Settings!$B$7&gt;0,Settings!$B$8&lt;&gt;"Ready"),"Review required","Ready"))</f>
        <v/>
      </c>
    </row>
    <row r="75" ht="31" customHeight="1">
      <c r="A75" s="3" t="n"/>
      <c r="B75" s="23" t="n"/>
      <c r="C75" s="26">
        <f>IF(A75="","",SUMIF(Assignments!$B$2:$B$101,A75,Assignments!$H$2:$H$101))</f>
        <v/>
      </c>
      <c r="D75" s="26">
        <f>IF(H75="Ready",MAX(0,Settings!$B$3-C75),"")</f>
        <v/>
      </c>
      <c r="E75" s="26">
        <f>IF(H75="Ready",MAX(0,C75-Settings!$B$3),"")</f>
        <v/>
      </c>
      <c r="F75" s="27">
        <f>IF(H75="Ready",E75*B75*(Settings!$B$4-1),"")</f>
        <v/>
      </c>
      <c r="G75" s="27">
        <f>IF(H75="Ready",C75*B75+F75,"")</f>
        <v/>
      </c>
      <c r="H75" s="10">
        <f>IF(COUNTA(A75:B75)=0,"",IF(OR(A75="",LEN(TRIM(A75&amp;""))=0,COUNTIF($A$2:$A$101,A75)&lt;&gt;1,NOT(ISNUMBER(B75)),B75&lt;=0,Settings!$B$7&gt;0,Settings!$B$8&lt;&gt;"Ready"),"Review required","Ready"))</f>
        <v/>
      </c>
    </row>
    <row r="76" ht="31" customHeight="1">
      <c r="A76" s="3" t="n"/>
      <c r="B76" s="23" t="n"/>
      <c r="C76" s="24">
        <f>IF(A76="","",SUMIF(Assignments!$B$2:$B$101,A76,Assignments!$H$2:$H$101))</f>
        <v/>
      </c>
      <c r="D76" s="24">
        <f>IF(H76="Ready",MAX(0,Settings!$B$3-C76),"")</f>
        <v/>
      </c>
      <c r="E76" s="24">
        <f>IF(H76="Ready",MAX(0,C76-Settings!$B$3),"")</f>
        <v/>
      </c>
      <c r="F76" s="25">
        <f>IF(H76="Ready",E76*B76*(Settings!$B$4-1),"")</f>
        <v/>
      </c>
      <c r="G76" s="25">
        <f>IF(H76="Ready",C76*B76+F76,"")</f>
        <v/>
      </c>
      <c r="H76" s="7">
        <f>IF(COUNTA(A76:B76)=0,"",IF(OR(A76="",LEN(TRIM(A76&amp;""))=0,COUNTIF($A$2:$A$101,A76)&lt;&gt;1,NOT(ISNUMBER(B76)),B76&lt;=0,Settings!$B$7&gt;0,Settings!$B$8&lt;&gt;"Ready"),"Review required","Ready"))</f>
        <v/>
      </c>
    </row>
    <row r="77" ht="31" customHeight="1">
      <c r="A77" s="3" t="n"/>
      <c r="B77" s="23" t="n"/>
      <c r="C77" s="26">
        <f>IF(A77="","",SUMIF(Assignments!$B$2:$B$101,A77,Assignments!$H$2:$H$101))</f>
        <v/>
      </c>
      <c r="D77" s="26">
        <f>IF(H77="Ready",MAX(0,Settings!$B$3-C77),"")</f>
        <v/>
      </c>
      <c r="E77" s="26">
        <f>IF(H77="Ready",MAX(0,C77-Settings!$B$3),"")</f>
        <v/>
      </c>
      <c r="F77" s="27">
        <f>IF(H77="Ready",E77*B77*(Settings!$B$4-1),"")</f>
        <v/>
      </c>
      <c r="G77" s="27">
        <f>IF(H77="Ready",C77*B77+F77,"")</f>
        <v/>
      </c>
      <c r="H77" s="10">
        <f>IF(COUNTA(A77:B77)=0,"",IF(OR(A77="",LEN(TRIM(A77&amp;""))=0,COUNTIF($A$2:$A$101,A77)&lt;&gt;1,NOT(ISNUMBER(B77)),B77&lt;=0,Settings!$B$7&gt;0,Settings!$B$8&lt;&gt;"Ready"),"Review required","Ready"))</f>
        <v/>
      </c>
    </row>
    <row r="78" ht="31" customHeight="1">
      <c r="A78" s="3" t="n"/>
      <c r="B78" s="23" t="n"/>
      <c r="C78" s="24">
        <f>IF(A78="","",SUMIF(Assignments!$B$2:$B$101,A78,Assignments!$H$2:$H$101))</f>
        <v/>
      </c>
      <c r="D78" s="24">
        <f>IF(H78="Ready",MAX(0,Settings!$B$3-C78),"")</f>
        <v/>
      </c>
      <c r="E78" s="24">
        <f>IF(H78="Ready",MAX(0,C78-Settings!$B$3),"")</f>
        <v/>
      </c>
      <c r="F78" s="25">
        <f>IF(H78="Ready",E78*B78*(Settings!$B$4-1),"")</f>
        <v/>
      </c>
      <c r="G78" s="25">
        <f>IF(H78="Ready",C78*B78+F78,"")</f>
        <v/>
      </c>
      <c r="H78" s="7">
        <f>IF(COUNTA(A78:B78)=0,"",IF(OR(A78="",LEN(TRIM(A78&amp;""))=0,COUNTIF($A$2:$A$101,A78)&lt;&gt;1,NOT(ISNUMBER(B78)),B78&lt;=0,Settings!$B$7&gt;0,Settings!$B$8&lt;&gt;"Ready"),"Review required","Ready"))</f>
        <v/>
      </c>
    </row>
    <row r="79" ht="31" customHeight="1">
      <c r="A79" s="3" t="n"/>
      <c r="B79" s="23" t="n"/>
      <c r="C79" s="26">
        <f>IF(A79="","",SUMIF(Assignments!$B$2:$B$101,A79,Assignments!$H$2:$H$101))</f>
        <v/>
      </c>
      <c r="D79" s="26">
        <f>IF(H79="Ready",MAX(0,Settings!$B$3-C79),"")</f>
        <v/>
      </c>
      <c r="E79" s="26">
        <f>IF(H79="Ready",MAX(0,C79-Settings!$B$3),"")</f>
        <v/>
      </c>
      <c r="F79" s="27">
        <f>IF(H79="Ready",E79*B79*(Settings!$B$4-1),"")</f>
        <v/>
      </c>
      <c r="G79" s="27">
        <f>IF(H79="Ready",C79*B79+F79,"")</f>
        <v/>
      </c>
      <c r="H79" s="10">
        <f>IF(COUNTA(A79:B79)=0,"",IF(OR(A79="",LEN(TRIM(A79&amp;""))=0,COUNTIF($A$2:$A$101,A79)&lt;&gt;1,NOT(ISNUMBER(B79)),B79&lt;=0,Settings!$B$7&gt;0,Settings!$B$8&lt;&gt;"Ready"),"Review required","Ready"))</f>
        <v/>
      </c>
    </row>
    <row r="80" ht="31" customHeight="1">
      <c r="A80" s="3" t="n"/>
      <c r="B80" s="23" t="n"/>
      <c r="C80" s="24">
        <f>IF(A80="","",SUMIF(Assignments!$B$2:$B$101,A80,Assignments!$H$2:$H$101))</f>
        <v/>
      </c>
      <c r="D80" s="24">
        <f>IF(H80="Ready",MAX(0,Settings!$B$3-C80),"")</f>
        <v/>
      </c>
      <c r="E80" s="24">
        <f>IF(H80="Ready",MAX(0,C80-Settings!$B$3),"")</f>
        <v/>
      </c>
      <c r="F80" s="25">
        <f>IF(H80="Ready",E80*B80*(Settings!$B$4-1),"")</f>
        <v/>
      </c>
      <c r="G80" s="25">
        <f>IF(H80="Ready",C80*B80+F80,"")</f>
        <v/>
      </c>
      <c r="H80" s="7">
        <f>IF(COUNTA(A80:B80)=0,"",IF(OR(A80="",LEN(TRIM(A80&amp;""))=0,COUNTIF($A$2:$A$101,A80)&lt;&gt;1,NOT(ISNUMBER(B80)),B80&lt;=0,Settings!$B$7&gt;0,Settings!$B$8&lt;&gt;"Ready"),"Review required","Ready"))</f>
        <v/>
      </c>
    </row>
    <row r="81" ht="31" customHeight="1">
      <c r="A81" s="3" t="n"/>
      <c r="B81" s="23" t="n"/>
      <c r="C81" s="26">
        <f>IF(A81="","",SUMIF(Assignments!$B$2:$B$101,A81,Assignments!$H$2:$H$101))</f>
        <v/>
      </c>
      <c r="D81" s="26">
        <f>IF(H81="Ready",MAX(0,Settings!$B$3-C81),"")</f>
        <v/>
      </c>
      <c r="E81" s="26">
        <f>IF(H81="Ready",MAX(0,C81-Settings!$B$3),"")</f>
        <v/>
      </c>
      <c r="F81" s="27">
        <f>IF(H81="Ready",E81*B81*(Settings!$B$4-1),"")</f>
        <v/>
      </c>
      <c r="G81" s="27">
        <f>IF(H81="Ready",C81*B81+F81,"")</f>
        <v/>
      </c>
      <c r="H81" s="10">
        <f>IF(COUNTA(A81:B81)=0,"",IF(OR(A81="",LEN(TRIM(A81&amp;""))=0,COUNTIF($A$2:$A$101,A81)&lt;&gt;1,NOT(ISNUMBER(B81)),B81&lt;=0,Settings!$B$7&gt;0,Settings!$B$8&lt;&gt;"Ready"),"Review required","Ready"))</f>
        <v/>
      </c>
    </row>
    <row r="82" ht="31" customHeight="1">
      <c r="A82" s="3" t="n"/>
      <c r="B82" s="23" t="n"/>
      <c r="C82" s="24">
        <f>IF(A82="","",SUMIF(Assignments!$B$2:$B$101,A82,Assignments!$H$2:$H$101))</f>
        <v/>
      </c>
      <c r="D82" s="24">
        <f>IF(H82="Ready",MAX(0,Settings!$B$3-C82),"")</f>
        <v/>
      </c>
      <c r="E82" s="24">
        <f>IF(H82="Ready",MAX(0,C82-Settings!$B$3),"")</f>
        <v/>
      </c>
      <c r="F82" s="25">
        <f>IF(H82="Ready",E82*B82*(Settings!$B$4-1),"")</f>
        <v/>
      </c>
      <c r="G82" s="25">
        <f>IF(H82="Ready",C82*B82+F82,"")</f>
        <v/>
      </c>
      <c r="H82" s="7">
        <f>IF(COUNTA(A82:B82)=0,"",IF(OR(A82="",LEN(TRIM(A82&amp;""))=0,COUNTIF($A$2:$A$101,A82)&lt;&gt;1,NOT(ISNUMBER(B82)),B82&lt;=0,Settings!$B$7&gt;0,Settings!$B$8&lt;&gt;"Ready"),"Review required","Ready"))</f>
        <v/>
      </c>
    </row>
    <row r="83" ht="31" customHeight="1">
      <c r="A83" s="3" t="n"/>
      <c r="B83" s="23" t="n"/>
      <c r="C83" s="26">
        <f>IF(A83="","",SUMIF(Assignments!$B$2:$B$101,A83,Assignments!$H$2:$H$101))</f>
        <v/>
      </c>
      <c r="D83" s="26">
        <f>IF(H83="Ready",MAX(0,Settings!$B$3-C83),"")</f>
        <v/>
      </c>
      <c r="E83" s="26">
        <f>IF(H83="Ready",MAX(0,C83-Settings!$B$3),"")</f>
        <v/>
      </c>
      <c r="F83" s="27">
        <f>IF(H83="Ready",E83*B83*(Settings!$B$4-1),"")</f>
        <v/>
      </c>
      <c r="G83" s="27">
        <f>IF(H83="Ready",C83*B83+F83,"")</f>
        <v/>
      </c>
      <c r="H83" s="10">
        <f>IF(COUNTA(A83:B83)=0,"",IF(OR(A83="",LEN(TRIM(A83&amp;""))=0,COUNTIF($A$2:$A$101,A83)&lt;&gt;1,NOT(ISNUMBER(B83)),B83&lt;=0,Settings!$B$7&gt;0,Settings!$B$8&lt;&gt;"Ready"),"Review required","Ready"))</f>
        <v/>
      </c>
    </row>
    <row r="84" ht="31" customHeight="1">
      <c r="A84" s="3" t="n"/>
      <c r="B84" s="23" t="n"/>
      <c r="C84" s="24">
        <f>IF(A84="","",SUMIF(Assignments!$B$2:$B$101,A84,Assignments!$H$2:$H$101))</f>
        <v/>
      </c>
      <c r="D84" s="24">
        <f>IF(H84="Ready",MAX(0,Settings!$B$3-C84),"")</f>
        <v/>
      </c>
      <c r="E84" s="24">
        <f>IF(H84="Ready",MAX(0,C84-Settings!$B$3),"")</f>
        <v/>
      </c>
      <c r="F84" s="25">
        <f>IF(H84="Ready",E84*B84*(Settings!$B$4-1),"")</f>
        <v/>
      </c>
      <c r="G84" s="25">
        <f>IF(H84="Ready",C84*B84+F84,"")</f>
        <v/>
      </c>
      <c r="H84" s="7">
        <f>IF(COUNTA(A84:B84)=0,"",IF(OR(A84="",LEN(TRIM(A84&amp;""))=0,COUNTIF($A$2:$A$101,A84)&lt;&gt;1,NOT(ISNUMBER(B84)),B84&lt;=0,Settings!$B$7&gt;0,Settings!$B$8&lt;&gt;"Ready"),"Review required","Ready"))</f>
        <v/>
      </c>
    </row>
    <row r="85" ht="31" customHeight="1">
      <c r="A85" s="3" t="n"/>
      <c r="B85" s="23" t="n"/>
      <c r="C85" s="26">
        <f>IF(A85="","",SUMIF(Assignments!$B$2:$B$101,A85,Assignments!$H$2:$H$101))</f>
        <v/>
      </c>
      <c r="D85" s="26">
        <f>IF(H85="Ready",MAX(0,Settings!$B$3-C85),"")</f>
        <v/>
      </c>
      <c r="E85" s="26">
        <f>IF(H85="Ready",MAX(0,C85-Settings!$B$3),"")</f>
        <v/>
      </c>
      <c r="F85" s="27">
        <f>IF(H85="Ready",E85*B85*(Settings!$B$4-1),"")</f>
        <v/>
      </c>
      <c r="G85" s="27">
        <f>IF(H85="Ready",C85*B85+F85,"")</f>
        <v/>
      </c>
      <c r="H85" s="10">
        <f>IF(COUNTA(A85:B85)=0,"",IF(OR(A85="",LEN(TRIM(A85&amp;""))=0,COUNTIF($A$2:$A$101,A85)&lt;&gt;1,NOT(ISNUMBER(B85)),B85&lt;=0,Settings!$B$7&gt;0,Settings!$B$8&lt;&gt;"Ready"),"Review required","Ready"))</f>
        <v/>
      </c>
    </row>
    <row r="86" ht="31" customHeight="1">
      <c r="A86" s="3" t="n"/>
      <c r="B86" s="23" t="n"/>
      <c r="C86" s="24">
        <f>IF(A86="","",SUMIF(Assignments!$B$2:$B$101,A86,Assignments!$H$2:$H$101))</f>
        <v/>
      </c>
      <c r="D86" s="24">
        <f>IF(H86="Ready",MAX(0,Settings!$B$3-C86),"")</f>
        <v/>
      </c>
      <c r="E86" s="24">
        <f>IF(H86="Ready",MAX(0,C86-Settings!$B$3),"")</f>
        <v/>
      </c>
      <c r="F86" s="25">
        <f>IF(H86="Ready",E86*B86*(Settings!$B$4-1),"")</f>
        <v/>
      </c>
      <c r="G86" s="25">
        <f>IF(H86="Ready",C86*B86+F86,"")</f>
        <v/>
      </c>
      <c r="H86" s="7">
        <f>IF(COUNTA(A86:B86)=0,"",IF(OR(A86="",LEN(TRIM(A86&amp;""))=0,COUNTIF($A$2:$A$101,A86)&lt;&gt;1,NOT(ISNUMBER(B86)),B86&lt;=0,Settings!$B$7&gt;0,Settings!$B$8&lt;&gt;"Ready"),"Review required","Ready"))</f>
        <v/>
      </c>
    </row>
    <row r="87" ht="31" customHeight="1">
      <c r="A87" s="3" t="n"/>
      <c r="B87" s="23" t="n"/>
      <c r="C87" s="26">
        <f>IF(A87="","",SUMIF(Assignments!$B$2:$B$101,A87,Assignments!$H$2:$H$101))</f>
        <v/>
      </c>
      <c r="D87" s="26">
        <f>IF(H87="Ready",MAX(0,Settings!$B$3-C87),"")</f>
        <v/>
      </c>
      <c r="E87" s="26">
        <f>IF(H87="Ready",MAX(0,C87-Settings!$B$3),"")</f>
        <v/>
      </c>
      <c r="F87" s="27">
        <f>IF(H87="Ready",E87*B87*(Settings!$B$4-1),"")</f>
        <v/>
      </c>
      <c r="G87" s="27">
        <f>IF(H87="Ready",C87*B87+F87,"")</f>
        <v/>
      </c>
      <c r="H87" s="10">
        <f>IF(COUNTA(A87:B87)=0,"",IF(OR(A87="",LEN(TRIM(A87&amp;""))=0,COUNTIF($A$2:$A$101,A87)&lt;&gt;1,NOT(ISNUMBER(B87)),B87&lt;=0,Settings!$B$7&gt;0,Settings!$B$8&lt;&gt;"Ready"),"Review required","Ready"))</f>
        <v/>
      </c>
    </row>
    <row r="88" ht="31" customHeight="1">
      <c r="A88" s="3" t="n"/>
      <c r="B88" s="23" t="n"/>
      <c r="C88" s="24">
        <f>IF(A88="","",SUMIF(Assignments!$B$2:$B$101,A88,Assignments!$H$2:$H$101))</f>
        <v/>
      </c>
      <c r="D88" s="24">
        <f>IF(H88="Ready",MAX(0,Settings!$B$3-C88),"")</f>
        <v/>
      </c>
      <c r="E88" s="24">
        <f>IF(H88="Ready",MAX(0,C88-Settings!$B$3),"")</f>
        <v/>
      </c>
      <c r="F88" s="25">
        <f>IF(H88="Ready",E88*B88*(Settings!$B$4-1),"")</f>
        <v/>
      </c>
      <c r="G88" s="25">
        <f>IF(H88="Ready",C88*B88+F88,"")</f>
        <v/>
      </c>
      <c r="H88" s="7">
        <f>IF(COUNTA(A88:B88)=0,"",IF(OR(A88="",LEN(TRIM(A88&amp;""))=0,COUNTIF($A$2:$A$101,A88)&lt;&gt;1,NOT(ISNUMBER(B88)),B88&lt;=0,Settings!$B$7&gt;0,Settings!$B$8&lt;&gt;"Ready"),"Review required","Ready"))</f>
        <v/>
      </c>
    </row>
    <row r="89" ht="31" customHeight="1">
      <c r="A89" s="3" t="n"/>
      <c r="B89" s="23" t="n"/>
      <c r="C89" s="26">
        <f>IF(A89="","",SUMIF(Assignments!$B$2:$B$101,A89,Assignments!$H$2:$H$101))</f>
        <v/>
      </c>
      <c r="D89" s="26">
        <f>IF(H89="Ready",MAX(0,Settings!$B$3-C89),"")</f>
        <v/>
      </c>
      <c r="E89" s="26">
        <f>IF(H89="Ready",MAX(0,C89-Settings!$B$3),"")</f>
        <v/>
      </c>
      <c r="F89" s="27">
        <f>IF(H89="Ready",E89*B89*(Settings!$B$4-1),"")</f>
        <v/>
      </c>
      <c r="G89" s="27">
        <f>IF(H89="Ready",C89*B89+F89,"")</f>
        <v/>
      </c>
      <c r="H89" s="10">
        <f>IF(COUNTA(A89:B89)=0,"",IF(OR(A89="",LEN(TRIM(A89&amp;""))=0,COUNTIF($A$2:$A$101,A89)&lt;&gt;1,NOT(ISNUMBER(B89)),B89&lt;=0,Settings!$B$7&gt;0,Settings!$B$8&lt;&gt;"Ready"),"Review required","Ready"))</f>
        <v/>
      </c>
    </row>
    <row r="90" ht="31" customHeight="1">
      <c r="A90" s="3" t="n"/>
      <c r="B90" s="23" t="n"/>
      <c r="C90" s="24">
        <f>IF(A90="","",SUMIF(Assignments!$B$2:$B$101,A90,Assignments!$H$2:$H$101))</f>
        <v/>
      </c>
      <c r="D90" s="24">
        <f>IF(H90="Ready",MAX(0,Settings!$B$3-C90),"")</f>
        <v/>
      </c>
      <c r="E90" s="24">
        <f>IF(H90="Ready",MAX(0,C90-Settings!$B$3),"")</f>
        <v/>
      </c>
      <c r="F90" s="25">
        <f>IF(H90="Ready",E90*B90*(Settings!$B$4-1),"")</f>
        <v/>
      </c>
      <c r="G90" s="25">
        <f>IF(H90="Ready",C90*B90+F90,"")</f>
        <v/>
      </c>
      <c r="H90" s="7">
        <f>IF(COUNTA(A90:B90)=0,"",IF(OR(A90="",LEN(TRIM(A90&amp;""))=0,COUNTIF($A$2:$A$101,A90)&lt;&gt;1,NOT(ISNUMBER(B90)),B90&lt;=0,Settings!$B$7&gt;0,Settings!$B$8&lt;&gt;"Ready"),"Review required","Ready"))</f>
        <v/>
      </c>
    </row>
    <row r="91" ht="31" customHeight="1">
      <c r="A91" s="3" t="n"/>
      <c r="B91" s="23" t="n"/>
      <c r="C91" s="26">
        <f>IF(A91="","",SUMIF(Assignments!$B$2:$B$101,A91,Assignments!$H$2:$H$101))</f>
        <v/>
      </c>
      <c r="D91" s="26">
        <f>IF(H91="Ready",MAX(0,Settings!$B$3-C91),"")</f>
        <v/>
      </c>
      <c r="E91" s="26">
        <f>IF(H91="Ready",MAX(0,C91-Settings!$B$3),"")</f>
        <v/>
      </c>
      <c r="F91" s="27">
        <f>IF(H91="Ready",E91*B91*(Settings!$B$4-1),"")</f>
        <v/>
      </c>
      <c r="G91" s="27">
        <f>IF(H91="Ready",C91*B91+F91,"")</f>
        <v/>
      </c>
      <c r="H91" s="10">
        <f>IF(COUNTA(A91:B91)=0,"",IF(OR(A91="",LEN(TRIM(A91&amp;""))=0,COUNTIF($A$2:$A$101,A91)&lt;&gt;1,NOT(ISNUMBER(B91)),B91&lt;=0,Settings!$B$7&gt;0,Settings!$B$8&lt;&gt;"Ready"),"Review required","Ready"))</f>
        <v/>
      </c>
    </row>
    <row r="92" ht="31" customHeight="1">
      <c r="A92" s="3" t="n"/>
      <c r="B92" s="23" t="n"/>
      <c r="C92" s="24">
        <f>IF(A92="","",SUMIF(Assignments!$B$2:$B$101,A92,Assignments!$H$2:$H$101))</f>
        <v/>
      </c>
      <c r="D92" s="24">
        <f>IF(H92="Ready",MAX(0,Settings!$B$3-C92),"")</f>
        <v/>
      </c>
      <c r="E92" s="24">
        <f>IF(H92="Ready",MAX(0,C92-Settings!$B$3),"")</f>
        <v/>
      </c>
      <c r="F92" s="25">
        <f>IF(H92="Ready",E92*B92*(Settings!$B$4-1),"")</f>
        <v/>
      </c>
      <c r="G92" s="25">
        <f>IF(H92="Ready",C92*B92+F92,"")</f>
        <v/>
      </c>
      <c r="H92" s="7">
        <f>IF(COUNTA(A92:B92)=0,"",IF(OR(A92="",LEN(TRIM(A92&amp;""))=0,COUNTIF($A$2:$A$101,A92)&lt;&gt;1,NOT(ISNUMBER(B92)),B92&lt;=0,Settings!$B$7&gt;0,Settings!$B$8&lt;&gt;"Ready"),"Review required","Ready"))</f>
        <v/>
      </c>
    </row>
    <row r="93" ht="31" customHeight="1">
      <c r="A93" s="3" t="n"/>
      <c r="B93" s="23" t="n"/>
      <c r="C93" s="26">
        <f>IF(A93="","",SUMIF(Assignments!$B$2:$B$101,A93,Assignments!$H$2:$H$101))</f>
        <v/>
      </c>
      <c r="D93" s="26">
        <f>IF(H93="Ready",MAX(0,Settings!$B$3-C93),"")</f>
        <v/>
      </c>
      <c r="E93" s="26">
        <f>IF(H93="Ready",MAX(0,C93-Settings!$B$3),"")</f>
        <v/>
      </c>
      <c r="F93" s="27">
        <f>IF(H93="Ready",E93*B93*(Settings!$B$4-1),"")</f>
        <v/>
      </c>
      <c r="G93" s="27">
        <f>IF(H93="Ready",C93*B93+F93,"")</f>
        <v/>
      </c>
      <c r="H93" s="10">
        <f>IF(COUNTA(A93:B93)=0,"",IF(OR(A93="",LEN(TRIM(A93&amp;""))=0,COUNTIF($A$2:$A$101,A93)&lt;&gt;1,NOT(ISNUMBER(B93)),B93&lt;=0,Settings!$B$7&gt;0,Settings!$B$8&lt;&gt;"Ready"),"Review required","Ready"))</f>
        <v/>
      </c>
    </row>
    <row r="94" ht="31" customHeight="1">
      <c r="A94" s="3" t="n"/>
      <c r="B94" s="23" t="n"/>
      <c r="C94" s="24">
        <f>IF(A94="","",SUMIF(Assignments!$B$2:$B$101,A94,Assignments!$H$2:$H$101))</f>
        <v/>
      </c>
      <c r="D94" s="24">
        <f>IF(H94="Ready",MAX(0,Settings!$B$3-C94),"")</f>
        <v/>
      </c>
      <c r="E94" s="24">
        <f>IF(H94="Ready",MAX(0,C94-Settings!$B$3),"")</f>
        <v/>
      </c>
      <c r="F94" s="25">
        <f>IF(H94="Ready",E94*B94*(Settings!$B$4-1),"")</f>
        <v/>
      </c>
      <c r="G94" s="25">
        <f>IF(H94="Ready",C94*B94+F94,"")</f>
        <v/>
      </c>
      <c r="H94" s="7">
        <f>IF(COUNTA(A94:B94)=0,"",IF(OR(A94="",LEN(TRIM(A94&amp;""))=0,COUNTIF($A$2:$A$101,A94)&lt;&gt;1,NOT(ISNUMBER(B94)),B94&lt;=0,Settings!$B$7&gt;0,Settings!$B$8&lt;&gt;"Ready"),"Review required","Ready"))</f>
        <v/>
      </c>
    </row>
    <row r="95" ht="31" customHeight="1">
      <c r="A95" s="3" t="n"/>
      <c r="B95" s="23" t="n"/>
      <c r="C95" s="26">
        <f>IF(A95="","",SUMIF(Assignments!$B$2:$B$101,A95,Assignments!$H$2:$H$101))</f>
        <v/>
      </c>
      <c r="D95" s="26">
        <f>IF(H95="Ready",MAX(0,Settings!$B$3-C95),"")</f>
        <v/>
      </c>
      <c r="E95" s="26">
        <f>IF(H95="Ready",MAX(0,C95-Settings!$B$3),"")</f>
        <v/>
      </c>
      <c r="F95" s="27">
        <f>IF(H95="Ready",E95*B95*(Settings!$B$4-1),"")</f>
        <v/>
      </c>
      <c r="G95" s="27">
        <f>IF(H95="Ready",C95*B95+F95,"")</f>
        <v/>
      </c>
      <c r="H95" s="10">
        <f>IF(COUNTA(A95:B95)=0,"",IF(OR(A95="",LEN(TRIM(A95&amp;""))=0,COUNTIF($A$2:$A$101,A95)&lt;&gt;1,NOT(ISNUMBER(B95)),B95&lt;=0,Settings!$B$7&gt;0,Settings!$B$8&lt;&gt;"Ready"),"Review required","Ready"))</f>
        <v/>
      </c>
    </row>
    <row r="96" ht="31" customHeight="1">
      <c r="A96" s="3" t="n"/>
      <c r="B96" s="23" t="n"/>
      <c r="C96" s="24">
        <f>IF(A96="","",SUMIF(Assignments!$B$2:$B$101,A96,Assignments!$H$2:$H$101))</f>
        <v/>
      </c>
      <c r="D96" s="24">
        <f>IF(H96="Ready",MAX(0,Settings!$B$3-C96),"")</f>
        <v/>
      </c>
      <c r="E96" s="24">
        <f>IF(H96="Ready",MAX(0,C96-Settings!$B$3),"")</f>
        <v/>
      </c>
      <c r="F96" s="25">
        <f>IF(H96="Ready",E96*B96*(Settings!$B$4-1),"")</f>
        <v/>
      </c>
      <c r="G96" s="25">
        <f>IF(H96="Ready",C96*B96+F96,"")</f>
        <v/>
      </c>
      <c r="H96" s="7">
        <f>IF(COUNTA(A96:B96)=0,"",IF(OR(A96="",LEN(TRIM(A96&amp;""))=0,COUNTIF($A$2:$A$101,A96)&lt;&gt;1,NOT(ISNUMBER(B96)),B96&lt;=0,Settings!$B$7&gt;0,Settings!$B$8&lt;&gt;"Ready"),"Review required","Ready"))</f>
        <v/>
      </c>
    </row>
    <row r="97" ht="31" customHeight="1">
      <c r="A97" s="3" t="n"/>
      <c r="B97" s="23" t="n"/>
      <c r="C97" s="26">
        <f>IF(A97="","",SUMIF(Assignments!$B$2:$B$101,A97,Assignments!$H$2:$H$101))</f>
        <v/>
      </c>
      <c r="D97" s="26">
        <f>IF(H97="Ready",MAX(0,Settings!$B$3-C97),"")</f>
        <v/>
      </c>
      <c r="E97" s="26">
        <f>IF(H97="Ready",MAX(0,C97-Settings!$B$3),"")</f>
        <v/>
      </c>
      <c r="F97" s="27">
        <f>IF(H97="Ready",E97*B97*(Settings!$B$4-1),"")</f>
        <v/>
      </c>
      <c r="G97" s="27">
        <f>IF(H97="Ready",C97*B97+F97,"")</f>
        <v/>
      </c>
      <c r="H97" s="10">
        <f>IF(COUNTA(A97:B97)=0,"",IF(OR(A97="",LEN(TRIM(A97&amp;""))=0,COUNTIF($A$2:$A$101,A97)&lt;&gt;1,NOT(ISNUMBER(B97)),B97&lt;=0,Settings!$B$7&gt;0,Settings!$B$8&lt;&gt;"Ready"),"Review required","Ready"))</f>
        <v/>
      </c>
    </row>
    <row r="98" ht="31" customHeight="1">
      <c r="A98" s="3" t="n"/>
      <c r="B98" s="23" t="n"/>
      <c r="C98" s="24">
        <f>IF(A98="","",SUMIF(Assignments!$B$2:$B$101,A98,Assignments!$H$2:$H$101))</f>
        <v/>
      </c>
      <c r="D98" s="24">
        <f>IF(H98="Ready",MAX(0,Settings!$B$3-C98),"")</f>
        <v/>
      </c>
      <c r="E98" s="24">
        <f>IF(H98="Ready",MAX(0,C98-Settings!$B$3),"")</f>
        <v/>
      </c>
      <c r="F98" s="25">
        <f>IF(H98="Ready",E98*B98*(Settings!$B$4-1),"")</f>
        <v/>
      </c>
      <c r="G98" s="25">
        <f>IF(H98="Ready",C98*B98+F98,"")</f>
        <v/>
      </c>
      <c r="H98" s="7">
        <f>IF(COUNTA(A98:B98)=0,"",IF(OR(A98="",LEN(TRIM(A98&amp;""))=0,COUNTIF($A$2:$A$101,A98)&lt;&gt;1,NOT(ISNUMBER(B98)),B98&lt;=0,Settings!$B$7&gt;0,Settings!$B$8&lt;&gt;"Ready"),"Review required","Ready"))</f>
        <v/>
      </c>
    </row>
    <row r="99" ht="31" customHeight="1">
      <c r="A99" s="3" t="n"/>
      <c r="B99" s="23" t="n"/>
      <c r="C99" s="26">
        <f>IF(A99="","",SUMIF(Assignments!$B$2:$B$101,A99,Assignments!$H$2:$H$101))</f>
        <v/>
      </c>
      <c r="D99" s="26">
        <f>IF(H99="Ready",MAX(0,Settings!$B$3-C99),"")</f>
        <v/>
      </c>
      <c r="E99" s="26">
        <f>IF(H99="Ready",MAX(0,C99-Settings!$B$3),"")</f>
        <v/>
      </c>
      <c r="F99" s="27">
        <f>IF(H99="Ready",E99*B99*(Settings!$B$4-1),"")</f>
        <v/>
      </c>
      <c r="G99" s="27">
        <f>IF(H99="Ready",C99*B99+F99,"")</f>
        <v/>
      </c>
      <c r="H99" s="10">
        <f>IF(COUNTA(A99:B99)=0,"",IF(OR(A99="",LEN(TRIM(A99&amp;""))=0,COUNTIF($A$2:$A$101,A99)&lt;&gt;1,NOT(ISNUMBER(B99)),B99&lt;=0,Settings!$B$7&gt;0,Settings!$B$8&lt;&gt;"Ready"),"Review required","Ready"))</f>
        <v/>
      </c>
    </row>
    <row r="100" ht="31" customHeight="1">
      <c r="A100" s="3" t="n"/>
      <c r="B100" s="23" t="n"/>
      <c r="C100" s="24">
        <f>IF(A100="","",SUMIF(Assignments!$B$2:$B$101,A100,Assignments!$H$2:$H$101))</f>
        <v/>
      </c>
      <c r="D100" s="24">
        <f>IF(H100="Ready",MAX(0,Settings!$B$3-C100),"")</f>
        <v/>
      </c>
      <c r="E100" s="24">
        <f>IF(H100="Ready",MAX(0,C100-Settings!$B$3),"")</f>
        <v/>
      </c>
      <c r="F100" s="25">
        <f>IF(H100="Ready",E100*B100*(Settings!$B$4-1),"")</f>
        <v/>
      </c>
      <c r="G100" s="25">
        <f>IF(H100="Ready",C100*B100+F100,"")</f>
        <v/>
      </c>
      <c r="H100" s="7">
        <f>IF(COUNTA(A100:B100)=0,"",IF(OR(A100="",LEN(TRIM(A100&amp;""))=0,COUNTIF($A$2:$A$101,A100)&lt;&gt;1,NOT(ISNUMBER(B100)),B100&lt;=0,Settings!$B$7&gt;0,Settings!$B$8&lt;&gt;"Ready"),"Review required","Ready"))</f>
        <v/>
      </c>
    </row>
    <row r="101" ht="31" customHeight="1">
      <c r="A101" s="3" t="n"/>
      <c r="B101" s="23" t="n"/>
      <c r="C101" s="26">
        <f>IF(A101="","",SUMIF(Assignments!$B$2:$B$101,A101,Assignments!$H$2:$H$101))</f>
        <v/>
      </c>
      <c r="D101" s="26">
        <f>IF(H101="Ready",MAX(0,Settings!$B$3-C101),"")</f>
        <v/>
      </c>
      <c r="E101" s="26">
        <f>IF(H101="Ready",MAX(0,C101-Settings!$B$3),"")</f>
        <v/>
      </c>
      <c r="F101" s="27">
        <f>IF(H101="Ready",E101*B101*(Settings!$B$4-1),"")</f>
        <v/>
      </c>
      <c r="G101" s="27">
        <f>IF(H101="Ready",C101*B101+F101,"")</f>
        <v/>
      </c>
      <c r="H101" s="10">
        <f>IF(COUNTA(A101:B101)=0,"",IF(OR(A101="",LEN(TRIM(A101&amp;""))=0,COUNTIF($A$2:$A$101,A101)&lt;&gt;1,NOT(ISNUMBER(B101)),B101&lt;=0,Settings!$B$7&gt;0,Settings!$B$8&lt;&gt;"Ready"),"Review required","Ready"))</f>
        <v/>
      </c>
    </row>
  </sheetData>
  <conditionalFormatting sqref="H2:H101">
    <cfRule type="expression" priority="1" dxfId="0">
      <formula>$H2="Review required"</formula>
    </cfRule>
    <cfRule type="expression" priority="3" dxfId="1">
      <formula>$H2="Ready"</formula>
    </cfRule>
  </conditionalFormatting>
  <conditionalFormatting sqref="E2:F101">
    <cfRule type="expression" priority="2" dxfId="2">
      <formula>AND($H2="Ready",$E2&gt;0)</formula>
    </cfRule>
  </conditionalFormatting>
  <conditionalFormatting sqref="K4">
    <cfRule type="expression" priority="4" dxfId="0">
      <formula>K4&gt;0</formula>
    </cfRule>
  </conditionalFormatting>
  <dataValidations count="2">
    <dataValidation sqref="A2:A101" showDropDown="0" showInputMessage="1" showErrorMessage="1" allowBlank="0" errorTitle="Unique guard ID" error="Enter a unique, nonblank guard ID." promptTitle="Unique guard ID" prompt="Enter a unique, nonblank guard ID." type="custom" errorStyle="stop">
      <formula1>=OR(COUNTA($A2:$B2)=0,AND(LEN(TRIM(A2&amp;""))&gt;0,COUNTIF($A$2:$A$101,A2)=1))</formula1>
    </dataValidation>
    <dataValidation sqref="B2:B101" showDropDown="0" showInputMessage="1" showErrorMessage="1" allowBlank="0" errorTitle="Positive base rate" error="Enter a positive hourly base pay rate in USD." promptTitle="Positive base rate" prompt="Enter a positive hourly base pay rate in USD." type="custom" errorStyle="stop">
      <formula1>=OR(COUNTA($A2:$B2)=0,AND(ISNUMBER(B2),B2&gt;0))</formula1>
    </dataValidation>
  </dataValidations>
  <printOptions horizontalCentered="1"/>
  <pageMargins left="0.75" right="0.75" top="1" bottom="1" header="0.5" footer="0.5"/>
  <pageSetup orientation="landscape" paperSize="8" fitToHeight="0" fitToWidth="1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15" customWidth="1" min="2" max="2"/>
    <col width="26" customWidth="1" min="3" max="3"/>
    <col width="25" customWidth="1" min="4" max="4"/>
    <col width="25" customWidth="1" min="5" max="5"/>
    <col width="19" customWidth="1" min="6" max="6"/>
    <col width="19" customWidth="1" min="7" max="7"/>
    <col width="19" customWidth="1" min="8" max="8"/>
    <col width="18" customWidth="1" min="9" max="9"/>
    <col width="65" customWidth="1" min="11" max="11"/>
  </cols>
  <sheetData>
    <row r="1" ht="46" customHeight="1">
      <c r="A1" s="1" t="inlineStr">
        <is>
          <t>Assignment ID</t>
        </is>
      </c>
      <c r="B1" s="1" t="inlineStr">
        <is>
          <t>Guard ID</t>
        </is>
      </c>
      <c r="C1" s="1" t="inlineStr">
        <is>
          <t>Post</t>
        </is>
      </c>
      <c r="D1" s="1" t="inlineStr">
        <is>
          <t>Planned Start</t>
        </is>
      </c>
      <c r="E1" s="1" t="inlineStr">
        <is>
          <t>Planned End</t>
        </is>
      </c>
      <c r="F1" s="1" t="inlineStr">
        <is>
          <t>Unpaid Break (minutes)</t>
        </is>
      </c>
      <c r="G1" s="1" t="inlineStr">
        <is>
          <t>Shift Duration (hours)</t>
        </is>
      </c>
      <c r="H1" s="1" t="inlineStr">
        <is>
          <t>Planned Paid Hours</t>
        </is>
      </c>
      <c r="I1" s="1" t="inlineStr">
        <is>
          <t>Input Status</t>
        </is>
      </c>
      <c r="K1" s="2" t="inlineStr">
        <is>
          <t>Fictional planned assignments</t>
        </is>
      </c>
    </row>
    <row r="2" ht="58" customHeight="1">
      <c r="A2" s="3" t="inlineStr">
        <is>
          <t>X01</t>
        </is>
      </c>
      <c r="B2" s="3" t="inlineStr">
        <is>
          <t>F-01</t>
        </is>
      </c>
      <c r="C2" s="3" t="inlineStr">
        <is>
          <t>Fictional Example A</t>
        </is>
      </c>
      <c r="D2" s="17" t="n">
        <v>46293.25</v>
      </c>
      <c r="E2" s="17" t="n">
        <v>46293.75</v>
      </c>
      <c r="F2" s="33" t="n">
        <v>0</v>
      </c>
      <c r="G2" s="24">
        <f>IF(I2="Ready",(E2-D2)*24,"")</f>
        <v/>
      </c>
      <c r="H2" s="24">
        <f>IF(I2="Ready",G2-F2/60,"")</f>
        <v/>
      </c>
      <c r="I2" s="7">
        <f>IF(COUNTA(A2:F2)=0,"",IF(OR(COUNTA(A2:F2)&lt;6,COUNTBLANK(A2:F2)&gt;0,COUNT(D2:F2)&lt;&gt;3),"Incomplete",IF(Settings!$B$8&lt;&gt;"Ready","Check",IF(OR(LEN(TRIM(A2&amp;""))=0,LEN(TRIM(B2&amp;""))=0,LEN(TRIM(C2&amp;""))=0,COUNTIF($A$2:$A$101,A2)&lt;&gt;1,COUNTIF('Weekly Review'!$A$2:$A$101,B2)&lt;&gt;1,D2&lt;Settings!$B$2,E2&gt;Settings!$B$2+7,E2&lt;=D2,(E2-D2)*24&gt;Settings!$B$5,F2&lt;0,F2&gt;(E2-D2)*1440),"Check","Ready"))))</f>
        <v/>
      </c>
      <c r="K2" s="10" t="inlineStr">
        <is>
          <t>All populated assignments, guards, and posts are fictional examples.</t>
        </is>
      </c>
    </row>
    <row r="3" ht="58" customHeight="1">
      <c r="A3" s="3" t="inlineStr">
        <is>
          <t>X02</t>
        </is>
      </c>
      <c r="B3" s="3" t="inlineStr">
        <is>
          <t>F-01</t>
        </is>
      </c>
      <c r="C3" s="3" t="inlineStr">
        <is>
          <t>Fictional Example A</t>
        </is>
      </c>
      <c r="D3" s="17" t="n">
        <v>46294.25</v>
      </c>
      <c r="E3" s="17" t="n">
        <v>46294.75</v>
      </c>
      <c r="F3" s="33" t="n">
        <v>0</v>
      </c>
      <c r="G3" s="26">
        <f>IF(I3="Ready",(E3-D3)*24,"")</f>
        <v/>
      </c>
      <c r="H3" s="26">
        <f>IF(I3="Ready",G3-F3/60,"")</f>
        <v/>
      </c>
      <c r="I3" s="10">
        <f>IF(COUNTA(A3:F3)=0,"",IF(OR(COUNTA(A3:F3)&lt;6,COUNTBLANK(A3:F3)&gt;0,COUNT(D3:F3)&lt;&gt;3),"Incomplete",IF(Settings!$B$8&lt;&gt;"Ready","Check",IF(OR(LEN(TRIM(A3&amp;""))=0,LEN(TRIM(B3&amp;""))=0,LEN(TRIM(C3&amp;""))=0,COUNTIF($A$2:$A$101,A3)&lt;&gt;1,COUNTIF('Weekly Review'!$A$2:$A$101,B3)&lt;&gt;1,D3&lt;Settings!$B$2,E3&gt;Settings!$B$2+7,E3&lt;=D3,(E3-D3)*24&gt;Settings!$B$5,F3&lt;0,F3&gt;(E3-D3)*1440),"Check","Ready"))))</f>
        <v/>
      </c>
      <c r="K3" s="10" t="inlineStr">
        <is>
          <t>One record is one guard at one post for one continuous planned shift.</t>
        </is>
      </c>
    </row>
    <row r="4" ht="58" customHeight="1">
      <c r="A4" s="3" t="inlineStr">
        <is>
          <t>X03</t>
        </is>
      </c>
      <c r="B4" s="3" t="inlineStr">
        <is>
          <t>F-01</t>
        </is>
      </c>
      <c r="C4" s="3" t="inlineStr">
        <is>
          <t>Fictional Example A</t>
        </is>
      </c>
      <c r="D4" s="17" t="n">
        <v>46295.25</v>
      </c>
      <c r="E4" s="17" t="n">
        <v>46295.75</v>
      </c>
      <c r="F4" s="33" t="n">
        <v>0</v>
      </c>
      <c r="G4" s="24">
        <f>IF(I4="Ready",(E4-D4)*24,"")</f>
        <v/>
      </c>
      <c r="H4" s="24">
        <f>IF(I4="Ready",G4-F4/60,"")</f>
        <v/>
      </c>
      <c r="I4" s="7">
        <f>IF(COUNTA(A4:F4)=0,"",IF(OR(COUNTA(A4:F4)&lt;6,COUNTBLANK(A4:F4)&gt;0,COUNT(D4:F4)&lt;&gt;3),"Incomplete",IF(Settings!$B$8&lt;&gt;"Ready","Check",IF(OR(LEN(TRIM(A4&amp;""))=0,LEN(TRIM(B4&amp;""))=0,LEN(TRIM(C4&amp;""))=0,COUNTIF($A$2:$A$101,A4)&lt;&gt;1,COUNTIF('Weekly Review'!$A$2:$A$101,B4)&lt;&gt;1,D4&lt;Settings!$B$2,E4&gt;Settings!$B$2+7,E4&lt;=D4,(E4-D4)*24&gt;Settings!$B$5,F4&lt;0,F4&gt;(E4-D4)*1440),"Check","Ready"))))</f>
        <v/>
      </c>
      <c r="K4" s="10" t="inlineStr">
        <is>
          <t>Enter explicit start and end dates. Split shifts at the selected week boundary.</t>
        </is>
      </c>
    </row>
    <row r="5" ht="58" customHeight="1">
      <c r="A5" s="3" t="inlineStr">
        <is>
          <t>X04</t>
        </is>
      </c>
      <c r="B5" s="3" t="inlineStr">
        <is>
          <t>F-01</t>
        </is>
      </c>
      <c r="C5" s="3" t="inlineStr">
        <is>
          <t>Fictional Example A</t>
        </is>
      </c>
      <c r="D5" s="17" t="n">
        <v>46296.25</v>
      </c>
      <c r="E5" s="17" t="n">
        <v>46296.75</v>
      </c>
      <c r="F5" s="33" t="n">
        <v>0</v>
      </c>
      <c r="G5" s="26">
        <f>IF(I5="Ready",(E5-D5)*24,"")</f>
        <v/>
      </c>
      <c r="H5" s="26">
        <f>IF(I5="Ready",G5-F5/60,"")</f>
        <v/>
      </c>
      <c r="I5" s="10">
        <f>IF(COUNTA(A5:F5)=0,"",IF(OR(COUNTA(A5:F5)&lt;6,COUNTBLANK(A5:F5)&gt;0,COUNT(D5:F5)&lt;&gt;3),"Incomplete",IF(Settings!$B$8&lt;&gt;"Ready","Check",IF(OR(LEN(TRIM(A5&amp;""))=0,LEN(TRIM(B5&amp;""))=0,LEN(TRIM(C5&amp;""))=0,COUNTIF($A$2:$A$101,A5)&lt;&gt;1,COUNTIF('Weekly Review'!$A$2:$A$101,B5)&lt;&gt;1,D5&lt;Settings!$B$2,E5&gt;Settings!$B$2+7,E5&lt;=D5,(E5-D5)*24&gt;Settings!$B$5,F5&lt;0,F5&gt;(E5-D5)*1440),"Check","Ready"))))</f>
        <v/>
      </c>
      <c r="K5" s="10" t="inlineStr">
        <is>
          <t>Every assignment needs a break value; use zero explicitly when appropriate.</t>
        </is>
      </c>
    </row>
    <row r="6" ht="58" customHeight="1">
      <c r="A6" s="3" t="inlineStr">
        <is>
          <t>X05</t>
        </is>
      </c>
      <c r="B6" s="3" t="inlineStr">
        <is>
          <t>F-02</t>
        </is>
      </c>
      <c r="C6" s="3" t="inlineStr">
        <is>
          <t>Fictional Example B</t>
        </is>
      </c>
      <c r="D6" s="17" t="n">
        <v>46293.25</v>
      </c>
      <c r="E6" s="17" t="n">
        <v>46293.91666666666</v>
      </c>
      <c r="F6" s="33" t="n">
        <v>0</v>
      </c>
      <c r="G6" s="24">
        <f>IF(I6="Ready",(E6-D6)*24,"")</f>
        <v/>
      </c>
      <c r="H6" s="24">
        <f>IF(I6="Ready",G6-F6/60,"")</f>
        <v/>
      </c>
      <c r="I6" s="7">
        <f>IF(COUNTA(A6:F6)=0,"",IF(OR(COUNTA(A6:F6)&lt;6,COUNTBLANK(A6:F6)&gt;0,COUNT(D6:F6)&lt;&gt;3),"Incomplete",IF(Settings!$B$8&lt;&gt;"Ready","Check",IF(OR(LEN(TRIM(A6&amp;""))=0,LEN(TRIM(B6&amp;""))=0,LEN(TRIM(C6&amp;""))=0,COUNTIF($A$2:$A$101,A6)&lt;&gt;1,COUNTIF('Weekly Review'!$A$2:$A$101,B6)&lt;&gt;1,D6&lt;Settings!$B$2,E6&gt;Settings!$B$2+7,E6&lt;=D6,(E6-D6)*24&gt;Settings!$B$5,F6&lt;0,F6&gt;(E6-D6)*1440),"Check","Ready"))))</f>
        <v/>
      </c>
      <c r="K6" s="10" t="inlineStr">
        <is>
          <t>Only Ready assignments contribute planned paid hours. Exceptions block approval metrics globally.</t>
        </is>
      </c>
    </row>
    <row r="7" ht="58" customHeight="1">
      <c r="A7" s="3" t="inlineStr">
        <is>
          <t>X06</t>
        </is>
      </c>
      <c r="B7" s="3" t="inlineStr">
        <is>
          <t>F-02</t>
        </is>
      </c>
      <c r="C7" s="3" t="inlineStr">
        <is>
          <t>Fictional Example B</t>
        </is>
      </c>
      <c r="D7" s="17" t="n">
        <v>46294.25</v>
      </c>
      <c r="E7" s="17" t="n">
        <v>46294.75</v>
      </c>
      <c r="F7" s="33" t="n">
        <v>0</v>
      </c>
      <c r="G7" s="26">
        <f>IF(I7="Ready",(E7-D7)*24,"")</f>
        <v/>
      </c>
      <c r="H7" s="26">
        <f>IF(I7="Ready",G7-F7/60,"")</f>
        <v/>
      </c>
      <c r="I7" s="10">
        <f>IF(COUNTA(A7:F7)=0,"",IF(OR(COUNTA(A7:F7)&lt;6,COUNTBLANK(A7:F7)&gt;0,COUNT(D7:F7)&lt;&gt;3),"Incomplete",IF(Settings!$B$8&lt;&gt;"Ready","Check",IF(OR(LEN(TRIM(A7&amp;""))=0,LEN(TRIM(B7&amp;""))=0,LEN(TRIM(C7&amp;""))=0,COUNTIF($A$2:$A$101,A7)&lt;&gt;1,COUNTIF('Weekly Review'!$A$2:$A$101,B7)&lt;&gt;1,D7&lt;Settings!$B$2,E7&gt;Settings!$B$2+7,E7&lt;=D7,(E7-D7)*24&gt;Settings!$B$5,F7&lt;0,F7&gt;(E7-D7)*1440),"Check","Ready"))))</f>
        <v/>
      </c>
      <c r="K7" s="10" t="inlineStr">
        <is>
          <t>This is not an attendance record. No overlap, coverage, or staffing checks are performed.</t>
        </is>
      </c>
    </row>
    <row r="8" ht="58" customHeight="1">
      <c r="A8" s="3" t="inlineStr">
        <is>
          <t>X07</t>
        </is>
      </c>
      <c r="B8" s="3" t="inlineStr">
        <is>
          <t>F-02</t>
        </is>
      </c>
      <c r="C8" s="3" t="inlineStr">
        <is>
          <t>Fictional Example B</t>
        </is>
      </c>
      <c r="D8" s="17" t="n">
        <v>46295.25</v>
      </c>
      <c r="E8" s="17" t="n">
        <v>46295.75</v>
      </c>
      <c r="F8" s="33" t="n">
        <v>0</v>
      </c>
      <c r="G8" s="24">
        <f>IF(I8="Ready",(E8-D8)*24,"")</f>
        <v/>
      </c>
      <c r="H8" s="24">
        <f>IF(I8="Ready",G8-F8/60,"")</f>
        <v/>
      </c>
      <c r="I8" s="7">
        <f>IF(COUNTA(A8:F8)=0,"",IF(OR(COUNTA(A8:F8)&lt;6,COUNTBLANK(A8:F8)&gt;0,COUNT(D8:F8)&lt;&gt;3),"Incomplete",IF(Settings!$B$8&lt;&gt;"Ready","Check",IF(OR(LEN(TRIM(A8&amp;""))=0,LEN(TRIM(B8&amp;""))=0,LEN(TRIM(C8&amp;""))=0,COUNTIF($A$2:$A$101,A8)&lt;&gt;1,COUNTIF('Weekly Review'!$A$2:$A$101,B8)&lt;&gt;1,D8&lt;Settings!$B$2,E8&gt;Settings!$B$2+7,E8&lt;=D8,(E8-D8)*24&gt;Settings!$B$5,F8&lt;0,F8&gt;(E8-D8)*1440),"Check","Ready"))))</f>
        <v/>
      </c>
      <c r="K8" s="10" t="inlineStr">
        <is>
          <t>See Settings for editable assumptions and instructions. Cream cells are inputs; formulas are not protected.</t>
        </is>
      </c>
    </row>
    <row r="9" ht="31" customHeight="1">
      <c r="A9" s="3" t="inlineStr">
        <is>
          <t>X08</t>
        </is>
      </c>
      <c r="B9" s="3" t="inlineStr">
        <is>
          <t>F-03</t>
        </is>
      </c>
      <c r="C9" s="3" t="inlineStr">
        <is>
          <t>Fictional Example C</t>
        </is>
      </c>
      <c r="D9" s="17" t="n">
        <v>46293.75</v>
      </c>
      <c r="E9" s="17" t="n">
        <v>46294.25</v>
      </c>
      <c r="F9" s="33" t="n">
        <v>0</v>
      </c>
      <c r="G9" s="26">
        <f>IF(I9="Ready",(E9-D9)*24,"")</f>
        <v/>
      </c>
      <c r="H9" s="26">
        <f>IF(I9="Ready",G9-F9/60,"")</f>
        <v/>
      </c>
      <c r="I9" s="10">
        <f>IF(COUNTA(A9:F9)=0,"",IF(OR(COUNTA(A9:F9)&lt;6,COUNTBLANK(A9:F9)&gt;0,COUNT(D9:F9)&lt;&gt;3),"Incomplete",IF(Settings!$B$8&lt;&gt;"Ready","Check",IF(OR(LEN(TRIM(A9&amp;""))=0,LEN(TRIM(B9&amp;""))=0,LEN(TRIM(C9&amp;""))=0,COUNTIF($A$2:$A$101,A9)&lt;&gt;1,COUNTIF('Weekly Review'!$A$2:$A$101,B9)&lt;&gt;1,D9&lt;Settings!$B$2,E9&gt;Settings!$B$2+7,E9&lt;=D9,(E9-D9)*24&gt;Settings!$B$5,F9&lt;0,F9&gt;(E9-D9)*1440),"Check","Ready"))))</f>
        <v/>
      </c>
    </row>
    <row r="10" ht="31" customHeight="1">
      <c r="A10" s="3" t="inlineStr">
        <is>
          <t>X09</t>
        </is>
      </c>
      <c r="B10" s="3" t="inlineStr">
        <is>
          <t>F-03</t>
        </is>
      </c>
      <c r="C10" s="3" t="inlineStr">
        <is>
          <t>Fictional Example C</t>
        </is>
      </c>
      <c r="D10" s="17" t="n">
        <v>46296.75</v>
      </c>
      <c r="E10" s="17" t="n">
        <v>46297.25</v>
      </c>
      <c r="F10" s="33" t="n">
        <v>0</v>
      </c>
      <c r="G10" s="24">
        <f>IF(I10="Ready",(E10-D10)*24,"")</f>
        <v/>
      </c>
      <c r="H10" s="24">
        <f>IF(I10="Ready",G10-F10/60,"")</f>
        <v/>
      </c>
      <c r="I10" s="7">
        <f>IF(COUNTA(A10:F10)=0,"",IF(OR(COUNTA(A10:F10)&lt;6,COUNTBLANK(A10:F10)&gt;0,COUNT(D10:F10)&lt;&gt;3),"Incomplete",IF(Settings!$B$8&lt;&gt;"Ready","Check",IF(OR(LEN(TRIM(A10&amp;""))=0,LEN(TRIM(B10&amp;""))=0,LEN(TRIM(C10&amp;""))=0,COUNTIF($A$2:$A$101,A10)&lt;&gt;1,COUNTIF('Weekly Review'!$A$2:$A$101,B10)&lt;&gt;1,D10&lt;Settings!$B$2,E10&gt;Settings!$B$2+7,E10&lt;=D10,(E10-D10)*24&gt;Settings!$B$5,F10&lt;0,F10&gt;(E10-D10)*1440),"Check","Ready"))))</f>
        <v/>
      </c>
    </row>
    <row r="11" ht="31" customHeight="1">
      <c r="A11" s="3" t="inlineStr">
        <is>
          <t>X10</t>
        </is>
      </c>
      <c r="B11" s="3" t="inlineStr">
        <is>
          <t>F-04</t>
        </is>
      </c>
      <c r="C11" s="3" t="inlineStr">
        <is>
          <t>Fictional Example D</t>
        </is>
      </c>
      <c r="D11" s="17" t="n">
        <v>46297.33333333334</v>
      </c>
      <c r="E11" s="17" t="n">
        <v>46297.66666666666</v>
      </c>
      <c r="F11" s="33" t="n">
        <v>0</v>
      </c>
      <c r="G11" s="26">
        <f>IF(I11="Ready",(E11-D11)*24,"")</f>
        <v/>
      </c>
      <c r="H11" s="26">
        <f>IF(I11="Ready",G11-F11/60,"")</f>
        <v/>
      </c>
      <c r="I11" s="10">
        <f>IF(COUNTA(A11:F11)=0,"",IF(OR(COUNTA(A11:F11)&lt;6,COUNTBLANK(A11:F11)&gt;0,COUNT(D11:F11)&lt;&gt;3),"Incomplete",IF(Settings!$B$8&lt;&gt;"Ready","Check",IF(OR(LEN(TRIM(A11&amp;""))=0,LEN(TRIM(B11&amp;""))=0,LEN(TRIM(C11&amp;""))=0,COUNTIF($A$2:$A$101,A11)&lt;&gt;1,COUNTIF('Weekly Review'!$A$2:$A$101,B11)&lt;&gt;1,D11&lt;Settings!$B$2,E11&gt;Settings!$B$2+7,E11&lt;=D11,(E11-D11)*24&gt;Settings!$B$5,F11&lt;0,F11&gt;(E11-D11)*1440),"Check","Ready"))))</f>
        <v/>
      </c>
    </row>
    <row r="12" ht="31" customHeight="1">
      <c r="A12" s="3" t="n"/>
      <c r="B12" s="3" t="n"/>
      <c r="C12" s="3" t="n"/>
      <c r="D12" s="17" t="n"/>
      <c r="E12" s="17" t="n"/>
      <c r="F12" s="33" t="n"/>
      <c r="G12" s="24">
        <f>IF(I12="Ready",(E12-D12)*24,"")</f>
        <v/>
      </c>
      <c r="H12" s="24">
        <f>IF(I12="Ready",G12-F12/60,"")</f>
        <v/>
      </c>
      <c r="I12" s="7">
        <f>IF(COUNTA(A12:F12)=0,"",IF(OR(COUNTA(A12:F12)&lt;6,COUNTBLANK(A12:F12)&gt;0,COUNT(D12:F12)&lt;&gt;3),"Incomplete",IF(Settings!$B$8&lt;&gt;"Ready","Check",IF(OR(LEN(TRIM(A12&amp;""))=0,LEN(TRIM(B12&amp;""))=0,LEN(TRIM(C12&amp;""))=0,COUNTIF($A$2:$A$101,A12)&lt;&gt;1,COUNTIF('Weekly Review'!$A$2:$A$101,B12)&lt;&gt;1,D12&lt;Settings!$B$2,E12&gt;Settings!$B$2+7,E12&lt;=D12,(E12-D12)*24&gt;Settings!$B$5,F12&lt;0,F12&gt;(E12-D12)*1440),"Check","Ready"))))</f>
        <v/>
      </c>
    </row>
    <row r="13" ht="31" customHeight="1">
      <c r="A13" s="3" t="n"/>
      <c r="B13" s="3" t="n"/>
      <c r="C13" s="3" t="n"/>
      <c r="D13" s="17" t="n"/>
      <c r="E13" s="17" t="n"/>
      <c r="F13" s="33" t="n"/>
      <c r="G13" s="26">
        <f>IF(I13="Ready",(E13-D13)*24,"")</f>
        <v/>
      </c>
      <c r="H13" s="26">
        <f>IF(I13="Ready",G13-F13/60,"")</f>
        <v/>
      </c>
      <c r="I13" s="10">
        <f>IF(COUNTA(A13:F13)=0,"",IF(OR(COUNTA(A13:F13)&lt;6,COUNTBLANK(A13:F13)&gt;0,COUNT(D13:F13)&lt;&gt;3),"Incomplete",IF(Settings!$B$8&lt;&gt;"Ready","Check",IF(OR(LEN(TRIM(A13&amp;""))=0,LEN(TRIM(B13&amp;""))=0,LEN(TRIM(C13&amp;""))=0,COUNTIF($A$2:$A$101,A13)&lt;&gt;1,COUNTIF('Weekly Review'!$A$2:$A$101,B13)&lt;&gt;1,D13&lt;Settings!$B$2,E13&gt;Settings!$B$2+7,E13&lt;=D13,(E13-D13)*24&gt;Settings!$B$5,F13&lt;0,F13&gt;(E13-D13)*1440),"Check","Ready"))))</f>
        <v/>
      </c>
    </row>
    <row r="14" ht="31" customHeight="1">
      <c r="A14" s="3" t="n"/>
      <c r="B14" s="3" t="n"/>
      <c r="C14" s="3" t="n"/>
      <c r="D14" s="17" t="n"/>
      <c r="E14" s="17" t="n"/>
      <c r="F14" s="33" t="n"/>
      <c r="G14" s="24">
        <f>IF(I14="Ready",(E14-D14)*24,"")</f>
        <v/>
      </c>
      <c r="H14" s="24">
        <f>IF(I14="Ready",G14-F14/60,"")</f>
        <v/>
      </c>
      <c r="I14" s="7">
        <f>IF(COUNTA(A14:F14)=0,"",IF(OR(COUNTA(A14:F14)&lt;6,COUNTBLANK(A14:F14)&gt;0,COUNT(D14:F14)&lt;&gt;3),"Incomplete",IF(Settings!$B$8&lt;&gt;"Ready","Check",IF(OR(LEN(TRIM(A14&amp;""))=0,LEN(TRIM(B14&amp;""))=0,LEN(TRIM(C14&amp;""))=0,COUNTIF($A$2:$A$101,A14)&lt;&gt;1,COUNTIF('Weekly Review'!$A$2:$A$101,B14)&lt;&gt;1,D14&lt;Settings!$B$2,E14&gt;Settings!$B$2+7,E14&lt;=D14,(E14-D14)*24&gt;Settings!$B$5,F14&lt;0,F14&gt;(E14-D14)*1440),"Check","Ready"))))</f>
        <v/>
      </c>
    </row>
    <row r="15" ht="31" customHeight="1">
      <c r="A15" s="3" t="n"/>
      <c r="B15" s="3" t="n"/>
      <c r="C15" s="3" t="n"/>
      <c r="D15" s="17" t="n"/>
      <c r="E15" s="17" t="n"/>
      <c r="F15" s="33" t="n"/>
      <c r="G15" s="26">
        <f>IF(I15="Ready",(E15-D15)*24,"")</f>
        <v/>
      </c>
      <c r="H15" s="26">
        <f>IF(I15="Ready",G15-F15/60,"")</f>
        <v/>
      </c>
      <c r="I15" s="10">
        <f>IF(COUNTA(A15:F15)=0,"",IF(OR(COUNTA(A15:F15)&lt;6,COUNTBLANK(A15:F15)&gt;0,COUNT(D15:F15)&lt;&gt;3),"Incomplete",IF(Settings!$B$8&lt;&gt;"Ready","Check",IF(OR(LEN(TRIM(A15&amp;""))=0,LEN(TRIM(B15&amp;""))=0,LEN(TRIM(C15&amp;""))=0,COUNTIF($A$2:$A$101,A15)&lt;&gt;1,COUNTIF('Weekly Review'!$A$2:$A$101,B15)&lt;&gt;1,D15&lt;Settings!$B$2,E15&gt;Settings!$B$2+7,E15&lt;=D15,(E15-D15)*24&gt;Settings!$B$5,F15&lt;0,F15&gt;(E15-D15)*1440),"Check","Ready"))))</f>
        <v/>
      </c>
    </row>
    <row r="16" ht="31" customHeight="1">
      <c r="A16" s="3" t="n"/>
      <c r="B16" s="3" t="n"/>
      <c r="C16" s="3" t="n"/>
      <c r="D16" s="17" t="n"/>
      <c r="E16" s="17" t="n"/>
      <c r="F16" s="33" t="n"/>
      <c r="G16" s="24">
        <f>IF(I16="Ready",(E16-D16)*24,"")</f>
        <v/>
      </c>
      <c r="H16" s="24">
        <f>IF(I16="Ready",G16-F16/60,"")</f>
        <v/>
      </c>
      <c r="I16" s="7">
        <f>IF(COUNTA(A16:F16)=0,"",IF(OR(COUNTA(A16:F16)&lt;6,COUNTBLANK(A16:F16)&gt;0,COUNT(D16:F16)&lt;&gt;3),"Incomplete",IF(Settings!$B$8&lt;&gt;"Ready","Check",IF(OR(LEN(TRIM(A16&amp;""))=0,LEN(TRIM(B16&amp;""))=0,LEN(TRIM(C16&amp;""))=0,COUNTIF($A$2:$A$101,A16)&lt;&gt;1,COUNTIF('Weekly Review'!$A$2:$A$101,B16)&lt;&gt;1,D16&lt;Settings!$B$2,E16&gt;Settings!$B$2+7,E16&lt;=D16,(E16-D16)*24&gt;Settings!$B$5,F16&lt;0,F16&gt;(E16-D16)*1440),"Check","Ready"))))</f>
        <v/>
      </c>
    </row>
    <row r="17" ht="31" customHeight="1">
      <c r="A17" s="3" t="n"/>
      <c r="B17" s="3" t="n"/>
      <c r="C17" s="3" t="n"/>
      <c r="D17" s="17" t="n"/>
      <c r="E17" s="17" t="n"/>
      <c r="F17" s="33" t="n"/>
      <c r="G17" s="26">
        <f>IF(I17="Ready",(E17-D17)*24,"")</f>
        <v/>
      </c>
      <c r="H17" s="26">
        <f>IF(I17="Ready",G17-F17/60,"")</f>
        <v/>
      </c>
      <c r="I17" s="10">
        <f>IF(COUNTA(A17:F17)=0,"",IF(OR(COUNTA(A17:F17)&lt;6,COUNTBLANK(A17:F17)&gt;0,COUNT(D17:F17)&lt;&gt;3),"Incomplete",IF(Settings!$B$8&lt;&gt;"Ready","Check",IF(OR(LEN(TRIM(A17&amp;""))=0,LEN(TRIM(B17&amp;""))=0,LEN(TRIM(C17&amp;""))=0,COUNTIF($A$2:$A$101,A17)&lt;&gt;1,COUNTIF('Weekly Review'!$A$2:$A$101,B17)&lt;&gt;1,D17&lt;Settings!$B$2,E17&gt;Settings!$B$2+7,E17&lt;=D17,(E17-D17)*24&gt;Settings!$B$5,F17&lt;0,F17&gt;(E17-D17)*1440),"Check","Ready"))))</f>
        <v/>
      </c>
    </row>
    <row r="18" ht="31" customHeight="1">
      <c r="A18" s="3" t="n"/>
      <c r="B18" s="3" t="n"/>
      <c r="C18" s="3" t="n"/>
      <c r="D18" s="17" t="n"/>
      <c r="E18" s="17" t="n"/>
      <c r="F18" s="33" t="n"/>
      <c r="G18" s="24">
        <f>IF(I18="Ready",(E18-D18)*24,"")</f>
        <v/>
      </c>
      <c r="H18" s="24">
        <f>IF(I18="Ready",G18-F18/60,"")</f>
        <v/>
      </c>
      <c r="I18" s="7">
        <f>IF(COUNTA(A18:F18)=0,"",IF(OR(COUNTA(A18:F18)&lt;6,COUNTBLANK(A18:F18)&gt;0,COUNT(D18:F18)&lt;&gt;3),"Incomplete",IF(Settings!$B$8&lt;&gt;"Ready","Check",IF(OR(LEN(TRIM(A18&amp;""))=0,LEN(TRIM(B18&amp;""))=0,LEN(TRIM(C18&amp;""))=0,COUNTIF($A$2:$A$101,A18)&lt;&gt;1,COUNTIF('Weekly Review'!$A$2:$A$101,B18)&lt;&gt;1,D18&lt;Settings!$B$2,E18&gt;Settings!$B$2+7,E18&lt;=D18,(E18-D18)*24&gt;Settings!$B$5,F18&lt;0,F18&gt;(E18-D18)*1440),"Check","Ready"))))</f>
        <v/>
      </c>
    </row>
    <row r="19" ht="31" customHeight="1">
      <c r="A19" s="3" t="n"/>
      <c r="B19" s="3" t="n"/>
      <c r="C19" s="3" t="n"/>
      <c r="D19" s="17" t="n"/>
      <c r="E19" s="17" t="n"/>
      <c r="F19" s="33" t="n"/>
      <c r="G19" s="26">
        <f>IF(I19="Ready",(E19-D19)*24,"")</f>
        <v/>
      </c>
      <c r="H19" s="26">
        <f>IF(I19="Ready",G19-F19/60,"")</f>
        <v/>
      </c>
      <c r="I19" s="10">
        <f>IF(COUNTA(A19:F19)=0,"",IF(OR(COUNTA(A19:F19)&lt;6,COUNTBLANK(A19:F19)&gt;0,COUNT(D19:F19)&lt;&gt;3),"Incomplete",IF(Settings!$B$8&lt;&gt;"Ready","Check",IF(OR(LEN(TRIM(A19&amp;""))=0,LEN(TRIM(B19&amp;""))=0,LEN(TRIM(C19&amp;""))=0,COUNTIF($A$2:$A$101,A19)&lt;&gt;1,COUNTIF('Weekly Review'!$A$2:$A$101,B19)&lt;&gt;1,D19&lt;Settings!$B$2,E19&gt;Settings!$B$2+7,E19&lt;=D19,(E19-D19)*24&gt;Settings!$B$5,F19&lt;0,F19&gt;(E19-D19)*1440),"Check","Ready"))))</f>
        <v/>
      </c>
    </row>
    <row r="20" ht="31" customHeight="1">
      <c r="A20" s="3" t="n"/>
      <c r="B20" s="3" t="n"/>
      <c r="C20" s="3" t="n"/>
      <c r="D20" s="17" t="n"/>
      <c r="E20" s="17" t="n"/>
      <c r="F20" s="33" t="n"/>
      <c r="G20" s="24">
        <f>IF(I20="Ready",(E20-D20)*24,"")</f>
        <v/>
      </c>
      <c r="H20" s="24">
        <f>IF(I20="Ready",G20-F20/60,"")</f>
        <v/>
      </c>
      <c r="I20" s="7">
        <f>IF(COUNTA(A20:F20)=0,"",IF(OR(COUNTA(A20:F20)&lt;6,COUNTBLANK(A20:F20)&gt;0,COUNT(D20:F20)&lt;&gt;3),"Incomplete",IF(Settings!$B$8&lt;&gt;"Ready","Check",IF(OR(LEN(TRIM(A20&amp;""))=0,LEN(TRIM(B20&amp;""))=0,LEN(TRIM(C20&amp;""))=0,COUNTIF($A$2:$A$101,A20)&lt;&gt;1,COUNTIF('Weekly Review'!$A$2:$A$101,B20)&lt;&gt;1,D20&lt;Settings!$B$2,E20&gt;Settings!$B$2+7,E20&lt;=D20,(E20-D20)*24&gt;Settings!$B$5,F20&lt;0,F20&gt;(E20-D20)*1440),"Check","Ready"))))</f>
        <v/>
      </c>
    </row>
    <row r="21" ht="31" customHeight="1">
      <c r="A21" s="3" t="n"/>
      <c r="B21" s="3" t="n"/>
      <c r="C21" s="3" t="n"/>
      <c r="D21" s="17" t="n"/>
      <c r="E21" s="17" t="n"/>
      <c r="F21" s="33" t="n"/>
      <c r="G21" s="26">
        <f>IF(I21="Ready",(E21-D21)*24,"")</f>
        <v/>
      </c>
      <c r="H21" s="26">
        <f>IF(I21="Ready",G21-F21/60,"")</f>
        <v/>
      </c>
      <c r="I21" s="10">
        <f>IF(COUNTA(A21:F21)=0,"",IF(OR(COUNTA(A21:F21)&lt;6,COUNTBLANK(A21:F21)&gt;0,COUNT(D21:F21)&lt;&gt;3),"Incomplete",IF(Settings!$B$8&lt;&gt;"Ready","Check",IF(OR(LEN(TRIM(A21&amp;""))=0,LEN(TRIM(B21&amp;""))=0,LEN(TRIM(C21&amp;""))=0,COUNTIF($A$2:$A$101,A21)&lt;&gt;1,COUNTIF('Weekly Review'!$A$2:$A$101,B21)&lt;&gt;1,D21&lt;Settings!$B$2,E21&gt;Settings!$B$2+7,E21&lt;=D21,(E21-D21)*24&gt;Settings!$B$5,F21&lt;0,F21&gt;(E21-D21)*1440),"Check","Ready"))))</f>
        <v/>
      </c>
    </row>
    <row r="22" ht="31" customHeight="1">
      <c r="A22" s="3" t="n"/>
      <c r="B22" s="3" t="n"/>
      <c r="C22" s="3" t="n"/>
      <c r="D22" s="17" t="n"/>
      <c r="E22" s="17" t="n"/>
      <c r="F22" s="33" t="n"/>
      <c r="G22" s="24">
        <f>IF(I22="Ready",(E22-D22)*24,"")</f>
        <v/>
      </c>
      <c r="H22" s="24">
        <f>IF(I22="Ready",G22-F22/60,"")</f>
        <v/>
      </c>
      <c r="I22" s="7">
        <f>IF(COUNTA(A22:F22)=0,"",IF(OR(COUNTA(A22:F22)&lt;6,COUNTBLANK(A22:F22)&gt;0,COUNT(D22:F22)&lt;&gt;3),"Incomplete",IF(Settings!$B$8&lt;&gt;"Ready","Check",IF(OR(LEN(TRIM(A22&amp;""))=0,LEN(TRIM(B22&amp;""))=0,LEN(TRIM(C22&amp;""))=0,COUNTIF($A$2:$A$101,A22)&lt;&gt;1,COUNTIF('Weekly Review'!$A$2:$A$101,B22)&lt;&gt;1,D22&lt;Settings!$B$2,E22&gt;Settings!$B$2+7,E22&lt;=D22,(E22-D22)*24&gt;Settings!$B$5,F22&lt;0,F22&gt;(E22-D22)*1440),"Check","Ready"))))</f>
        <v/>
      </c>
    </row>
    <row r="23" ht="31" customHeight="1">
      <c r="A23" s="3" t="n"/>
      <c r="B23" s="3" t="n"/>
      <c r="C23" s="3" t="n"/>
      <c r="D23" s="17" t="n"/>
      <c r="E23" s="17" t="n"/>
      <c r="F23" s="33" t="n"/>
      <c r="G23" s="26">
        <f>IF(I23="Ready",(E23-D23)*24,"")</f>
        <v/>
      </c>
      <c r="H23" s="26">
        <f>IF(I23="Ready",G23-F23/60,"")</f>
        <v/>
      </c>
      <c r="I23" s="10">
        <f>IF(COUNTA(A23:F23)=0,"",IF(OR(COUNTA(A23:F23)&lt;6,COUNTBLANK(A23:F23)&gt;0,COUNT(D23:F23)&lt;&gt;3),"Incomplete",IF(Settings!$B$8&lt;&gt;"Ready","Check",IF(OR(LEN(TRIM(A23&amp;""))=0,LEN(TRIM(B23&amp;""))=0,LEN(TRIM(C23&amp;""))=0,COUNTIF($A$2:$A$101,A23)&lt;&gt;1,COUNTIF('Weekly Review'!$A$2:$A$101,B23)&lt;&gt;1,D23&lt;Settings!$B$2,E23&gt;Settings!$B$2+7,E23&lt;=D23,(E23-D23)*24&gt;Settings!$B$5,F23&lt;0,F23&gt;(E23-D23)*1440),"Check","Ready"))))</f>
        <v/>
      </c>
    </row>
    <row r="24" ht="31" customHeight="1">
      <c r="A24" s="3" t="n"/>
      <c r="B24" s="3" t="n"/>
      <c r="C24" s="3" t="n"/>
      <c r="D24" s="17" t="n"/>
      <c r="E24" s="17" t="n"/>
      <c r="F24" s="33" t="n"/>
      <c r="G24" s="24">
        <f>IF(I24="Ready",(E24-D24)*24,"")</f>
        <v/>
      </c>
      <c r="H24" s="24">
        <f>IF(I24="Ready",G24-F24/60,"")</f>
        <v/>
      </c>
      <c r="I24" s="7">
        <f>IF(COUNTA(A24:F24)=0,"",IF(OR(COUNTA(A24:F24)&lt;6,COUNTBLANK(A24:F24)&gt;0,COUNT(D24:F24)&lt;&gt;3),"Incomplete",IF(Settings!$B$8&lt;&gt;"Ready","Check",IF(OR(LEN(TRIM(A24&amp;""))=0,LEN(TRIM(B24&amp;""))=0,LEN(TRIM(C24&amp;""))=0,COUNTIF($A$2:$A$101,A24)&lt;&gt;1,COUNTIF('Weekly Review'!$A$2:$A$101,B24)&lt;&gt;1,D24&lt;Settings!$B$2,E24&gt;Settings!$B$2+7,E24&lt;=D24,(E24-D24)*24&gt;Settings!$B$5,F24&lt;0,F24&gt;(E24-D24)*1440),"Check","Ready"))))</f>
        <v/>
      </c>
    </row>
    <row r="25" ht="31" customHeight="1">
      <c r="A25" s="3" t="n"/>
      <c r="B25" s="3" t="n"/>
      <c r="C25" s="3" t="n"/>
      <c r="D25" s="17" t="n"/>
      <c r="E25" s="17" t="n"/>
      <c r="F25" s="33" t="n"/>
      <c r="G25" s="26">
        <f>IF(I25="Ready",(E25-D25)*24,"")</f>
        <v/>
      </c>
      <c r="H25" s="26">
        <f>IF(I25="Ready",G25-F25/60,"")</f>
        <v/>
      </c>
      <c r="I25" s="10">
        <f>IF(COUNTA(A25:F25)=0,"",IF(OR(COUNTA(A25:F25)&lt;6,COUNTBLANK(A25:F25)&gt;0,COUNT(D25:F25)&lt;&gt;3),"Incomplete",IF(Settings!$B$8&lt;&gt;"Ready","Check",IF(OR(LEN(TRIM(A25&amp;""))=0,LEN(TRIM(B25&amp;""))=0,LEN(TRIM(C25&amp;""))=0,COUNTIF($A$2:$A$101,A25)&lt;&gt;1,COUNTIF('Weekly Review'!$A$2:$A$101,B25)&lt;&gt;1,D25&lt;Settings!$B$2,E25&gt;Settings!$B$2+7,E25&lt;=D25,(E25-D25)*24&gt;Settings!$B$5,F25&lt;0,F25&gt;(E25-D25)*1440),"Check","Ready"))))</f>
        <v/>
      </c>
    </row>
    <row r="26" ht="31" customHeight="1">
      <c r="A26" s="3" t="n"/>
      <c r="B26" s="3" t="n"/>
      <c r="C26" s="3" t="n"/>
      <c r="D26" s="17" t="n"/>
      <c r="E26" s="17" t="n"/>
      <c r="F26" s="33" t="n"/>
      <c r="G26" s="24">
        <f>IF(I26="Ready",(E26-D26)*24,"")</f>
        <v/>
      </c>
      <c r="H26" s="24">
        <f>IF(I26="Ready",G26-F26/60,"")</f>
        <v/>
      </c>
      <c r="I26" s="7">
        <f>IF(COUNTA(A26:F26)=0,"",IF(OR(COUNTA(A26:F26)&lt;6,COUNTBLANK(A26:F26)&gt;0,COUNT(D26:F26)&lt;&gt;3),"Incomplete",IF(Settings!$B$8&lt;&gt;"Ready","Check",IF(OR(LEN(TRIM(A26&amp;""))=0,LEN(TRIM(B26&amp;""))=0,LEN(TRIM(C26&amp;""))=0,COUNTIF($A$2:$A$101,A26)&lt;&gt;1,COUNTIF('Weekly Review'!$A$2:$A$101,B26)&lt;&gt;1,D26&lt;Settings!$B$2,E26&gt;Settings!$B$2+7,E26&lt;=D26,(E26-D26)*24&gt;Settings!$B$5,F26&lt;0,F26&gt;(E26-D26)*1440),"Check","Ready"))))</f>
        <v/>
      </c>
    </row>
    <row r="27" ht="31" customHeight="1">
      <c r="A27" s="3" t="n"/>
      <c r="B27" s="3" t="n"/>
      <c r="C27" s="3" t="n"/>
      <c r="D27" s="17" t="n"/>
      <c r="E27" s="17" t="n"/>
      <c r="F27" s="33" t="n"/>
      <c r="G27" s="26">
        <f>IF(I27="Ready",(E27-D27)*24,"")</f>
        <v/>
      </c>
      <c r="H27" s="26">
        <f>IF(I27="Ready",G27-F27/60,"")</f>
        <v/>
      </c>
      <c r="I27" s="10">
        <f>IF(COUNTA(A27:F27)=0,"",IF(OR(COUNTA(A27:F27)&lt;6,COUNTBLANK(A27:F27)&gt;0,COUNT(D27:F27)&lt;&gt;3),"Incomplete",IF(Settings!$B$8&lt;&gt;"Ready","Check",IF(OR(LEN(TRIM(A27&amp;""))=0,LEN(TRIM(B27&amp;""))=0,LEN(TRIM(C27&amp;""))=0,COUNTIF($A$2:$A$101,A27)&lt;&gt;1,COUNTIF('Weekly Review'!$A$2:$A$101,B27)&lt;&gt;1,D27&lt;Settings!$B$2,E27&gt;Settings!$B$2+7,E27&lt;=D27,(E27-D27)*24&gt;Settings!$B$5,F27&lt;0,F27&gt;(E27-D27)*1440),"Check","Ready"))))</f>
        <v/>
      </c>
    </row>
    <row r="28" ht="31" customHeight="1">
      <c r="A28" s="3" t="n"/>
      <c r="B28" s="3" t="n"/>
      <c r="C28" s="3" t="n"/>
      <c r="D28" s="17" t="n"/>
      <c r="E28" s="17" t="n"/>
      <c r="F28" s="33" t="n"/>
      <c r="G28" s="24">
        <f>IF(I28="Ready",(E28-D28)*24,"")</f>
        <v/>
      </c>
      <c r="H28" s="24">
        <f>IF(I28="Ready",G28-F28/60,"")</f>
        <v/>
      </c>
      <c r="I28" s="7">
        <f>IF(COUNTA(A28:F28)=0,"",IF(OR(COUNTA(A28:F28)&lt;6,COUNTBLANK(A28:F28)&gt;0,COUNT(D28:F28)&lt;&gt;3),"Incomplete",IF(Settings!$B$8&lt;&gt;"Ready","Check",IF(OR(LEN(TRIM(A28&amp;""))=0,LEN(TRIM(B28&amp;""))=0,LEN(TRIM(C28&amp;""))=0,COUNTIF($A$2:$A$101,A28)&lt;&gt;1,COUNTIF('Weekly Review'!$A$2:$A$101,B28)&lt;&gt;1,D28&lt;Settings!$B$2,E28&gt;Settings!$B$2+7,E28&lt;=D28,(E28-D28)*24&gt;Settings!$B$5,F28&lt;0,F28&gt;(E28-D28)*1440),"Check","Ready"))))</f>
        <v/>
      </c>
    </row>
    <row r="29" ht="31" customHeight="1">
      <c r="A29" s="3" t="n"/>
      <c r="B29" s="3" t="n"/>
      <c r="C29" s="3" t="n"/>
      <c r="D29" s="17" t="n"/>
      <c r="E29" s="17" t="n"/>
      <c r="F29" s="33" t="n"/>
      <c r="G29" s="26">
        <f>IF(I29="Ready",(E29-D29)*24,"")</f>
        <v/>
      </c>
      <c r="H29" s="26">
        <f>IF(I29="Ready",G29-F29/60,"")</f>
        <v/>
      </c>
      <c r="I29" s="10">
        <f>IF(COUNTA(A29:F29)=0,"",IF(OR(COUNTA(A29:F29)&lt;6,COUNTBLANK(A29:F29)&gt;0,COUNT(D29:F29)&lt;&gt;3),"Incomplete",IF(Settings!$B$8&lt;&gt;"Ready","Check",IF(OR(LEN(TRIM(A29&amp;""))=0,LEN(TRIM(B29&amp;""))=0,LEN(TRIM(C29&amp;""))=0,COUNTIF($A$2:$A$101,A29)&lt;&gt;1,COUNTIF('Weekly Review'!$A$2:$A$101,B29)&lt;&gt;1,D29&lt;Settings!$B$2,E29&gt;Settings!$B$2+7,E29&lt;=D29,(E29-D29)*24&gt;Settings!$B$5,F29&lt;0,F29&gt;(E29-D29)*1440),"Check","Ready"))))</f>
        <v/>
      </c>
    </row>
    <row r="30" ht="31" customHeight="1">
      <c r="A30" s="3" t="n"/>
      <c r="B30" s="3" t="n"/>
      <c r="C30" s="3" t="n"/>
      <c r="D30" s="17" t="n"/>
      <c r="E30" s="17" t="n"/>
      <c r="F30" s="33" t="n"/>
      <c r="G30" s="24">
        <f>IF(I30="Ready",(E30-D30)*24,"")</f>
        <v/>
      </c>
      <c r="H30" s="24">
        <f>IF(I30="Ready",G30-F30/60,"")</f>
        <v/>
      </c>
      <c r="I30" s="7">
        <f>IF(COUNTA(A30:F30)=0,"",IF(OR(COUNTA(A30:F30)&lt;6,COUNTBLANK(A30:F30)&gt;0,COUNT(D30:F30)&lt;&gt;3),"Incomplete",IF(Settings!$B$8&lt;&gt;"Ready","Check",IF(OR(LEN(TRIM(A30&amp;""))=0,LEN(TRIM(B30&amp;""))=0,LEN(TRIM(C30&amp;""))=0,COUNTIF($A$2:$A$101,A30)&lt;&gt;1,COUNTIF('Weekly Review'!$A$2:$A$101,B30)&lt;&gt;1,D30&lt;Settings!$B$2,E30&gt;Settings!$B$2+7,E30&lt;=D30,(E30-D30)*24&gt;Settings!$B$5,F30&lt;0,F30&gt;(E30-D30)*1440),"Check","Ready"))))</f>
        <v/>
      </c>
    </row>
    <row r="31" ht="31" customHeight="1">
      <c r="A31" s="3" t="n"/>
      <c r="B31" s="3" t="n"/>
      <c r="C31" s="3" t="n"/>
      <c r="D31" s="17" t="n"/>
      <c r="E31" s="17" t="n"/>
      <c r="F31" s="33" t="n"/>
      <c r="G31" s="26">
        <f>IF(I31="Ready",(E31-D31)*24,"")</f>
        <v/>
      </c>
      <c r="H31" s="26">
        <f>IF(I31="Ready",G31-F31/60,"")</f>
        <v/>
      </c>
      <c r="I31" s="10">
        <f>IF(COUNTA(A31:F31)=0,"",IF(OR(COUNTA(A31:F31)&lt;6,COUNTBLANK(A31:F31)&gt;0,COUNT(D31:F31)&lt;&gt;3),"Incomplete",IF(Settings!$B$8&lt;&gt;"Ready","Check",IF(OR(LEN(TRIM(A31&amp;""))=0,LEN(TRIM(B31&amp;""))=0,LEN(TRIM(C31&amp;""))=0,COUNTIF($A$2:$A$101,A31)&lt;&gt;1,COUNTIF('Weekly Review'!$A$2:$A$101,B31)&lt;&gt;1,D31&lt;Settings!$B$2,E31&gt;Settings!$B$2+7,E31&lt;=D31,(E31-D31)*24&gt;Settings!$B$5,F31&lt;0,F31&gt;(E31-D31)*1440),"Check","Ready"))))</f>
        <v/>
      </c>
    </row>
    <row r="32" ht="31" customHeight="1">
      <c r="A32" s="3" t="n"/>
      <c r="B32" s="3" t="n"/>
      <c r="C32" s="3" t="n"/>
      <c r="D32" s="17" t="n"/>
      <c r="E32" s="17" t="n"/>
      <c r="F32" s="33" t="n"/>
      <c r="G32" s="24">
        <f>IF(I32="Ready",(E32-D32)*24,"")</f>
        <v/>
      </c>
      <c r="H32" s="24">
        <f>IF(I32="Ready",G32-F32/60,"")</f>
        <v/>
      </c>
      <c r="I32" s="7">
        <f>IF(COUNTA(A32:F32)=0,"",IF(OR(COUNTA(A32:F32)&lt;6,COUNTBLANK(A32:F32)&gt;0,COUNT(D32:F32)&lt;&gt;3),"Incomplete",IF(Settings!$B$8&lt;&gt;"Ready","Check",IF(OR(LEN(TRIM(A32&amp;""))=0,LEN(TRIM(B32&amp;""))=0,LEN(TRIM(C32&amp;""))=0,COUNTIF($A$2:$A$101,A32)&lt;&gt;1,COUNTIF('Weekly Review'!$A$2:$A$101,B32)&lt;&gt;1,D32&lt;Settings!$B$2,E32&gt;Settings!$B$2+7,E32&lt;=D32,(E32-D32)*24&gt;Settings!$B$5,F32&lt;0,F32&gt;(E32-D32)*1440),"Check","Ready"))))</f>
        <v/>
      </c>
    </row>
    <row r="33" ht="31" customHeight="1">
      <c r="A33" s="3" t="n"/>
      <c r="B33" s="3" t="n"/>
      <c r="C33" s="3" t="n"/>
      <c r="D33" s="17" t="n"/>
      <c r="E33" s="17" t="n"/>
      <c r="F33" s="33" t="n"/>
      <c r="G33" s="26">
        <f>IF(I33="Ready",(E33-D33)*24,"")</f>
        <v/>
      </c>
      <c r="H33" s="26">
        <f>IF(I33="Ready",G33-F33/60,"")</f>
        <v/>
      </c>
      <c r="I33" s="10">
        <f>IF(COUNTA(A33:F33)=0,"",IF(OR(COUNTA(A33:F33)&lt;6,COUNTBLANK(A33:F33)&gt;0,COUNT(D33:F33)&lt;&gt;3),"Incomplete",IF(Settings!$B$8&lt;&gt;"Ready","Check",IF(OR(LEN(TRIM(A33&amp;""))=0,LEN(TRIM(B33&amp;""))=0,LEN(TRIM(C33&amp;""))=0,COUNTIF($A$2:$A$101,A33)&lt;&gt;1,COUNTIF('Weekly Review'!$A$2:$A$101,B33)&lt;&gt;1,D33&lt;Settings!$B$2,E33&gt;Settings!$B$2+7,E33&lt;=D33,(E33-D33)*24&gt;Settings!$B$5,F33&lt;0,F33&gt;(E33-D33)*1440),"Check","Ready"))))</f>
        <v/>
      </c>
    </row>
    <row r="34" ht="31" customHeight="1">
      <c r="A34" s="3" t="n"/>
      <c r="B34" s="3" t="n"/>
      <c r="C34" s="3" t="n"/>
      <c r="D34" s="17" t="n"/>
      <c r="E34" s="17" t="n"/>
      <c r="F34" s="33" t="n"/>
      <c r="G34" s="24">
        <f>IF(I34="Ready",(E34-D34)*24,"")</f>
        <v/>
      </c>
      <c r="H34" s="24">
        <f>IF(I34="Ready",G34-F34/60,"")</f>
        <v/>
      </c>
      <c r="I34" s="7">
        <f>IF(COUNTA(A34:F34)=0,"",IF(OR(COUNTA(A34:F34)&lt;6,COUNTBLANK(A34:F34)&gt;0,COUNT(D34:F34)&lt;&gt;3),"Incomplete",IF(Settings!$B$8&lt;&gt;"Ready","Check",IF(OR(LEN(TRIM(A34&amp;""))=0,LEN(TRIM(B34&amp;""))=0,LEN(TRIM(C34&amp;""))=0,COUNTIF($A$2:$A$101,A34)&lt;&gt;1,COUNTIF('Weekly Review'!$A$2:$A$101,B34)&lt;&gt;1,D34&lt;Settings!$B$2,E34&gt;Settings!$B$2+7,E34&lt;=D34,(E34-D34)*24&gt;Settings!$B$5,F34&lt;0,F34&gt;(E34-D34)*1440),"Check","Ready"))))</f>
        <v/>
      </c>
    </row>
    <row r="35" ht="31" customHeight="1">
      <c r="A35" s="3" t="n"/>
      <c r="B35" s="3" t="n"/>
      <c r="C35" s="3" t="n"/>
      <c r="D35" s="17" t="n"/>
      <c r="E35" s="17" t="n"/>
      <c r="F35" s="33" t="n"/>
      <c r="G35" s="26">
        <f>IF(I35="Ready",(E35-D35)*24,"")</f>
        <v/>
      </c>
      <c r="H35" s="26">
        <f>IF(I35="Ready",G35-F35/60,"")</f>
        <v/>
      </c>
      <c r="I35" s="10">
        <f>IF(COUNTA(A35:F35)=0,"",IF(OR(COUNTA(A35:F35)&lt;6,COUNTBLANK(A35:F35)&gt;0,COUNT(D35:F35)&lt;&gt;3),"Incomplete",IF(Settings!$B$8&lt;&gt;"Ready","Check",IF(OR(LEN(TRIM(A35&amp;""))=0,LEN(TRIM(B35&amp;""))=0,LEN(TRIM(C35&amp;""))=0,COUNTIF($A$2:$A$101,A35)&lt;&gt;1,COUNTIF('Weekly Review'!$A$2:$A$101,B35)&lt;&gt;1,D35&lt;Settings!$B$2,E35&gt;Settings!$B$2+7,E35&lt;=D35,(E35-D35)*24&gt;Settings!$B$5,F35&lt;0,F35&gt;(E35-D35)*1440),"Check","Ready"))))</f>
        <v/>
      </c>
    </row>
    <row r="36" ht="31" customHeight="1">
      <c r="A36" s="3" t="n"/>
      <c r="B36" s="3" t="n"/>
      <c r="C36" s="3" t="n"/>
      <c r="D36" s="17" t="n"/>
      <c r="E36" s="17" t="n"/>
      <c r="F36" s="33" t="n"/>
      <c r="G36" s="24">
        <f>IF(I36="Ready",(E36-D36)*24,"")</f>
        <v/>
      </c>
      <c r="H36" s="24">
        <f>IF(I36="Ready",G36-F36/60,"")</f>
        <v/>
      </c>
      <c r="I36" s="7">
        <f>IF(COUNTA(A36:F36)=0,"",IF(OR(COUNTA(A36:F36)&lt;6,COUNTBLANK(A36:F36)&gt;0,COUNT(D36:F36)&lt;&gt;3),"Incomplete",IF(Settings!$B$8&lt;&gt;"Ready","Check",IF(OR(LEN(TRIM(A36&amp;""))=0,LEN(TRIM(B36&amp;""))=0,LEN(TRIM(C36&amp;""))=0,COUNTIF($A$2:$A$101,A36)&lt;&gt;1,COUNTIF('Weekly Review'!$A$2:$A$101,B36)&lt;&gt;1,D36&lt;Settings!$B$2,E36&gt;Settings!$B$2+7,E36&lt;=D36,(E36-D36)*24&gt;Settings!$B$5,F36&lt;0,F36&gt;(E36-D36)*1440),"Check","Ready"))))</f>
        <v/>
      </c>
    </row>
    <row r="37" ht="31" customHeight="1">
      <c r="A37" s="3" t="n"/>
      <c r="B37" s="3" t="n"/>
      <c r="C37" s="3" t="n"/>
      <c r="D37" s="17" t="n"/>
      <c r="E37" s="17" t="n"/>
      <c r="F37" s="33" t="n"/>
      <c r="G37" s="26">
        <f>IF(I37="Ready",(E37-D37)*24,"")</f>
        <v/>
      </c>
      <c r="H37" s="26">
        <f>IF(I37="Ready",G37-F37/60,"")</f>
        <v/>
      </c>
      <c r="I37" s="10">
        <f>IF(COUNTA(A37:F37)=0,"",IF(OR(COUNTA(A37:F37)&lt;6,COUNTBLANK(A37:F37)&gt;0,COUNT(D37:F37)&lt;&gt;3),"Incomplete",IF(Settings!$B$8&lt;&gt;"Ready","Check",IF(OR(LEN(TRIM(A37&amp;""))=0,LEN(TRIM(B37&amp;""))=0,LEN(TRIM(C37&amp;""))=0,COUNTIF($A$2:$A$101,A37)&lt;&gt;1,COUNTIF('Weekly Review'!$A$2:$A$101,B37)&lt;&gt;1,D37&lt;Settings!$B$2,E37&gt;Settings!$B$2+7,E37&lt;=D37,(E37-D37)*24&gt;Settings!$B$5,F37&lt;0,F37&gt;(E37-D37)*1440),"Check","Ready"))))</f>
        <v/>
      </c>
    </row>
    <row r="38" ht="31" customHeight="1">
      <c r="A38" s="3" t="n"/>
      <c r="B38" s="3" t="n"/>
      <c r="C38" s="3" t="n"/>
      <c r="D38" s="17" t="n"/>
      <c r="E38" s="17" t="n"/>
      <c r="F38" s="33" t="n"/>
      <c r="G38" s="24">
        <f>IF(I38="Ready",(E38-D38)*24,"")</f>
        <v/>
      </c>
      <c r="H38" s="24">
        <f>IF(I38="Ready",G38-F38/60,"")</f>
        <v/>
      </c>
      <c r="I38" s="7">
        <f>IF(COUNTA(A38:F38)=0,"",IF(OR(COUNTA(A38:F38)&lt;6,COUNTBLANK(A38:F38)&gt;0,COUNT(D38:F38)&lt;&gt;3),"Incomplete",IF(Settings!$B$8&lt;&gt;"Ready","Check",IF(OR(LEN(TRIM(A38&amp;""))=0,LEN(TRIM(B38&amp;""))=0,LEN(TRIM(C38&amp;""))=0,COUNTIF($A$2:$A$101,A38)&lt;&gt;1,COUNTIF('Weekly Review'!$A$2:$A$101,B38)&lt;&gt;1,D38&lt;Settings!$B$2,E38&gt;Settings!$B$2+7,E38&lt;=D38,(E38-D38)*24&gt;Settings!$B$5,F38&lt;0,F38&gt;(E38-D38)*1440),"Check","Ready"))))</f>
        <v/>
      </c>
    </row>
    <row r="39" ht="31" customHeight="1">
      <c r="A39" s="3" t="n"/>
      <c r="B39" s="3" t="n"/>
      <c r="C39" s="3" t="n"/>
      <c r="D39" s="17" t="n"/>
      <c r="E39" s="17" t="n"/>
      <c r="F39" s="33" t="n"/>
      <c r="G39" s="26">
        <f>IF(I39="Ready",(E39-D39)*24,"")</f>
        <v/>
      </c>
      <c r="H39" s="26">
        <f>IF(I39="Ready",G39-F39/60,"")</f>
        <v/>
      </c>
      <c r="I39" s="10">
        <f>IF(COUNTA(A39:F39)=0,"",IF(OR(COUNTA(A39:F39)&lt;6,COUNTBLANK(A39:F39)&gt;0,COUNT(D39:F39)&lt;&gt;3),"Incomplete",IF(Settings!$B$8&lt;&gt;"Ready","Check",IF(OR(LEN(TRIM(A39&amp;""))=0,LEN(TRIM(B39&amp;""))=0,LEN(TRIM(C39&amp;""))=0,COUNTIF($A$2:$A$101,A39)&lt;&gt;1,COUNTIF('Weekly Review'!$A$2:$A$101,B39)&lt;&gt;1,D39&lt;Settings!$B$2,E39&gt;Settings!$B$2+7,E39&lt;=D39,(E39-D39)*24&gt;Settings!$B$5,F39&lt;0,F39&gt;(E39-D39)*1440),"Check","Ready"))))</f>
        <v/>
      </c>
    </row>
    <row r="40" ht="31" customHeight="1">
      <c r="A40" s="3" t="n"/>
      <c r="B40" s="3" t="n"/>
      <c r="C40" s="3" t="n"/>
      <c r="D40" s="17" t="n"/>
      <c r="E40" s="17" t="n"/>
      <c r="F40" s="33" t="n"/>
      <c r="G40" s="24">
        <f>IF(I40="Ready",(E40-D40)*24,"")</f>
        <v/>
      </c>
      <c r="H40" s="24">
        <f>IF(I40="Ready",G40-F40/60,"")</f>
        <v/>
      </c>
      <c r="I40" s="7">
        <f>IF(COUNTA(A40:F40)=0,"",IF(OR(COUNTA(A40:F40)&lt;6,COUNTBLANK(A40:F40)&gt;0,COUNT(D40:F40)&lt;&gt;3),"Incomplete",IF(Settings!$B$8&lt;&gt;"Ready","Check",IF(OR(LEN(TRIM(A40&amp;""))=0,LEN(TRIM(B40&amp;""))=0,LEN(TRIM(C40&amp;""))=0,COUNTIF($A$2:$A$101,A40)&lt;&gt;1,COUNTIF('Weekly Review'!$A$2:$A$101,B40)&lt;&gt;1,D40&lt;Settings!$B$2,E40&gt;Settings!$B$2+7,E40&lt;=D40,(E40-D40)*24&gt;Settings!$B$5,F40&lt;0,F40&gt;(E40-D40)*1440),"Check","Ready"))))</f>
        <v/>
      </c>
    </row>
    <row r="41" ht="31" customHeight="1">
      <c r="A41" s="3" t="n"/>
      <c r="B41" s="3" t="n"/>
      <c r="C41" s="3" t="n"/>
      <c r="D41" s="17" t="n"/>
      <c r="E41" s="17" t="n"/>
      <c r="F41" s="33" t="n"/>
      <c r="G41" s="26">
        <f>IF(I41="Ready",(E41-D41)*24,"")</f>
        <v/>
      </c>
      <c r="H41" s="26">
        <f>IF(I41="Ready",G41-F41/60,"")</f>
        <v/>
      </c>
      <c r="I41" s="10">
        <f>IF(COUNTA(A41:F41)=0,"",IF(OR(COUNTA(A41:F41)&lt;6,COUNTBLANK(A41:F41)&gt;0,COUNT(D41:F41)&lt;&gt;3),"Incomplete",IF(Settings!$B$8&lt;&gt;"Ready","Check",IF(OR(LEN(TRIM(A41&amp;""))=0,LEN(TRIM(B41&amp;""))=0,LEN(TRIM(C41&amp;""))=0,COUNTIF($A$2:$A$101,A41)&lt;&gt;1,COUNTIF('Weekly Review'!$A$2:$A$101,B41)&lt;&gt;1,D41&lt;Settings!$B$2,E41&gt;Settings!$B$2+7,E41&lt;=D41,(E41-D41)*24&gt;Settings!$B$5,F41&lt;0,F41&gt;(E41-D41)*1440),"Check","Ready"))))</f>
        <v/>
      </c>
    </row>
    <row r="42" ht="31" customHeight="1">
      <c r="A42" s="3" t="n"/>
      <c r="B42" s="3" t="n"/>
      <c r="C42" s="3" t="n"/>
      <c r="D42" s="17" t="n"/>
      <c r="E42" s="17" t="n"/>
      <c r="F42" s="33" t="n"/>
      <c r="G42" s="24">
        <f>IF(I42="Ready",(E42-D42)*24,"")</f>
        <v/>
      </c>
      <c r="H42" s="24">
        <f>IF(I42="Ready",G42-F42/60,"")</f>
        <v/>
      </c>
      <c r="I42" s="7">
        <f>IF(COUNTA(A42:F42)=0,"",IF(OR(COUNTA(A42:F42)&lt;6,COUNTBLANK(A42:F42)&gt;0,COUNT(D42:F42)&lt;&gt;3),"Incomplete",IF(Settings!$B$8&lt;&gt;"Ready","Check",IF(OR(LEN(TRIM(A42&amp;""))=0,LEN(TRIM(B42&amp;""))=0,LEN(TRIM(C42&amp;""))=0,COUNTIF($A$2:$A$101,A42)&lt;&gt;1,COUNTIF('Weekly Review'!$A$2:$A$101,B42)&lt;&gt;1,D42&lt;Settings!$B$2,E42&gt;Settings!$B$2+7,E42&lt;=D42,(E42-D42)*24&gt;Settings!$B$5,F42&lt;0,F42&gt;(E42-D42)*1440),"Check","Ready"))))</f>
        <v/>
      </c>
    </row>
    <row r="43" ht="31" customHeight="1">
      <c r="A43" s="3" t="n"/>
      <c r="B43" s="3" t="n"/>
      <c r="C43" s="3" t="n"/>
      <c r="D43" s="17" t="n"/>
      <c r="E43" s="17" t="n"/>
      <c r="F43" s="33" t="n"/>
      <c r="G43" s="26">
        <f>IF(I43="Ready",(E43-D43)*24,"")</f>
        <v/>
      </c>
      <c r="H43" s="26">
        <f>IF(I43="Ready",G43-F43/60,"")</f>
        <v/>
      </c>
      <c r="I43" s="10">
        <f>IF(COUNTA(A43:F43)=0,"",IF(OR(COUNTA(A43:F43)&lt;6,COUNTBLANK(A43:F43)&gt;0,COUNT(D43:F43)&lt;&gt;3),"Incomplete",IF(Settings!$B$8&lt;&gt;"Ready","Check",IF(OR(LEN(TRIM(A43&amp;""))=0,LEN(TRIM(B43&amp;""))=0,LEN(TRIM(C43&amp;""))=0,COUNTIF($A$2:$A$101,A43)&lt;&gt;1,COUNTIF('Weekly Review'!$A$2:$A$101,B43)&lt;&gt;1,D43&lt;Settings!$B$2,E43&gt;Settings!$B$2+7,E43&lt;=D43,(E43-D43)*24&gt;Settings!$B$5,F43&lt;0,F43&gt;(E43-D43)*1440),"Check","Ready"))))</f>
        <v/>
      </c>
    </row>
    <row r="44" ht="31" customHeight="1">
      <c r="A44" s="3" t="n"/>
      <c r="B44" s="3" t="n"/>
      <c r="C44" s="3" t="n"/>
      <c r="D44" s="17" t="n"/>
      <c r="E44" s="17" t="n"/>
      <c r="F44" s="33" t="n"/>
      <c r="G44" s="24">
        <f>IF(I44="Ready",(E44-D44)*24,"")</f>
        <v/>
      </c>
      <c r="H44" s="24">
        <f>IF(I44="Ready",G44-F44/60,"")</f>
        <v/>
      </c>
      <c r="I44" s="7">
        <f>IF(COUNTA(A44:F44)=0,"",IF(OR(COUNTA(A44:F44)&lt;6,COUNTBLANK(A44:F44)&gt;0,COUNT(D44:F44)&lt;&gt;3),"Incomplete",IF(Settings!$B$8&lt;&gt;"Ready","Check",IF(OR(LEN(TRIM(A44&amp;""))=0,LEN(TRIM(B44&amp;""))=0,LEN(TRIM(C44&amp;""))=0,COUNTIF($A$2:$A$101,A44)&lt;&gt;1,COUNTIF('Weekly Review'!$A$2:$A$101,B44)&lt;&gt;1,D44&lt;Settings!$B$2,E44&gt;Settings!$B$2+7,E44&lt;=D44,(E44-D44)*24&gt;Settings!$B$5,F44&lt;0,F44&gt;(E44-D44)*1440),"Check","Ready"))))</f>
        <v/>
      </c>
    </row>
    <row r="45" ht="31" customHeight="1">
      <c r="A45" s="3" t="n"/>
      <c r="B45" s="3" t="n"/>
      <c r="C45" s="3" t="n"/>
      <c r="D45" s="17" t="n"/>
      <c r="E45" s="17" t="n"/>
      <c r="F45" s="33" t="n"/>
      <c r="G45" s="26">
        <f>IF(I45="Ready",(E45-D45)*24,"")</f>
        <v/>
      </c>
      <c r="H45" s="26">
        <f>IF(I45="Ready",G45-F45/60,"")</f>
        <v/>
      </c>
      <c r="I45" s="10">
        <f>IF(COUNTA(A45:F45)=0,"",IF(OR(COUNTA(A45:F45)&lt;6,COUNTBLANK(A45:F45)&gt;0,COUNT(D45:F45)&lt;&gt;3),"Incomplete",IF(Settings!$B$8&lt;&gt;"Ready","Check",IF(OR(LEN(TRIM(A45&amp;""))=0,LEN(TRIM(B45&amp;""))=0,LEN(TRIM(C45&amp;""))=0,COUNTIF($A$2:$A$101,A45)&lt;&gt;1,COUNTIF('Weekly Review'!$A$2:$A$101,B45)&lt;&gt;1,D45&lt;Settings!$B$2,E45&gt;Settings!$B$2+7,E45&lt;=D45,(E45-D45)*24&gt;Settings!$B$5,F45&lt;0,F45&gt;(E45-D45)*1440),"Check","Ready"))))</f>
        <v/>
      </c>
    </row>
    <row r="46" ht="31" customHeight="1">
      <c r="A46" s="3" t="n"/>
      <c r="B46" s="3" t="n"/>
      <c r="C46" s="3" t="n"/>
      <c r="D46" s="17" t="n"/>
      <c r="E46" s="17" t="n"/>
      <c r="F46" s="33" t="n"/>
      <c r="G46" s="24">
        <f>IF(I46="Ready",(E46-D46)*24,"")</f>
        <v/>
      </c>
      <c r="H46" s="24">
        <f>IF(I46="Ready",G46-F46/60,"")</f>
        <v/>
      </c>
      <c r="I46" s="7">
        <f>IF(COUNTA(A46:F46)=0,"",IF(OR(COUNTA(A46:F46)&lt;6,COUNTBLANK(A46:F46)&gt;0,COUNT(D46:F46)&lt;&gt;3),"Incomplete",IF(Settings!$B$8&lt;&gt;"Ready","Check",IF(OR(LEN(TRIM(A46&amp;""))=0,LEN(TRIM(B46&amp;""))=0,LEN(TRIM(C46&amp;""))=0,COUNTIF($A$2:$A$101,A46)&lt;&gt;1,COUNTIF('Weekly Review'!$A$2:$A$101,B46)&lt;&gt;1,D46&lt;Settings!$B$2,E46&gt;Settings!$B$2+7,E46&lt;=D46,(E46-D46)*24&gt;Settings!$B$5,F46&lt;0,F46&gt;(E46-D46)*1440),"Check","Ready"))))</f>
        <v/>
      </c>
    </row>
    <row r="47" ht="31" customHeight="1">
      <c r="A47" s="3" t="n"/>
      <c r="B47" s="3" t="n"/>
      <c r="C47" s="3" t="n"/>
      <c r="D47" s="17" t="n"/>
      <c r="E47" s="17" t="n"/>
      <c r="F47" s="33" t="n"/>
      <c r="G47" s="26">
        <f>IF(I47="Ready",(E47-D47)*24,"")</f>
        <v/>
      </c>
      <c r="H47" s="26">
        <f>IF(I47="Ready",G47-F47/60,"")</f>
        <v/>
      </c>
      <c r="I47" s="10">
        <f>IF(COUNTA(A47:F47)=0,"",IF(OR(COUNTA(A47:F47)&lt;6,COUNTBLANK(A47:F47)&gt;0,COUNT(D47:F47)&lt;&gt;3),"Incomplete",IF(Settings!$B$8&lt;&gt;"Ready","Check",IF(OR(LEN(TRIM(A47&amp;""))=0,LEN(TRIM(B47&amp;""))=0,LEN(TRIM(C47&amp;""))=0,COUNTIF($A$2:$A$101,A47)&lt;&gt;1,COUNTIF('Weekly Review'!$A$2:$A$101,B47)&lt;&gt;1,D47&lt;Settings!$B$2,E47&gt;Settings!$B$2+7,E47&lt;=D47,(E47-D47)*24&gt;Settings!$B$5,F47&lt;0,F47&gt;(E47-D47)*1440),"Check","Ready"))))</f>
        <v/>
      </c>
    </row>
    <row r="48" ht="31" customHeight="1">
      <c r="A48" s="3" t="n"/>
      <c r="B48" s="3" t="n"/>
      <c r="C48" s="3" t="n"/>
      <c r="D48" s="17" t="n"/>
      <c r="E48" s="17" t="n"/>
      <c r="F48" s="33" t="n"/>
      <c r="G48" s="24">
        <f>IF(I48="Ready",(E48-D48)*24,"")</f>
        <v/>
      </c>
      <c r="H48" s="24">
        <f>IF(I48="Ready",G48-F48/60,"")</f>
        <v/>
      </c>
      <c r="I48" s="7">
        <f>IF(COUNTA(A48:F48)=0,"",IF(OR(COUNTA(A48:F48)&lt;6,COUNTBLANK(A48:F48)&gt;0,COUNT(D48:F48)&lt;&gt;3),"Incomplete",IF(Settings!$B$8&lt;&gt;"Ready","Check",IF(OR(LEN(TRIM(A48&amp;""))=0,LEN(TRIM(B48&amp;""))=0,LEN(TRIM(C48&amp;""))=0,COUNTIF($A$2:$A$101,A48)&lt;&gt;1,COUNTIF('Weekly Review'!$A$2:$A$101,B48)&lt;&gt;1,D48&lt;Settings!$B$2,E48&gt;Settings!$B$2+7,E48&lt;=D48,(E48-D48)*24&gt;Settings!$B$5,F48&lt;0,F48&gt;(E48-D48)*1440),"Check","Ready"))))</f>
        <v/>
      </c>
    </row>
    <row r="49" ht="31" customHeight="1">
      <c r="A49" s="3" t="n"/>
      <c r="B49" s="3" t="n"/>
      <c r="C49" s="3" t="n"/>
      <c r="D49" s="17" t="n"/>
      <c r="E49" s="17" t="n"/>
      <c r="F49" s="33" t="n"/>
      <c r="G49" s="26">
        <f>IF(I49="Ready",(E49-D49)*24,"")</f>
        <v/>
      </c>
      <c r="H49" s="26">
        <f>IF(I49="Ready",G49-F49/60,"")</f>
        <v/>
      </c>
      <c r="I49" s="10">
        <f>IF(COUNTA(A49:F49)=0,"",IF(OR(COUNTA(A49:F49)&lt;6,COUNTBLANK(A49:F49)&gt;0,COUNT(D49:F49)&lt;&gt;3),"Incomplete",IF(Settings!$B$8&lt;&gt;"Ready","Check",IF(OR(LEN(TRIM(A49&amp;""))=0,LEN(TRIM(B49&amp;""))=0,LEN(TRIM(C49&amp;""))=0,COUNTIF($A$2:$A$101,A49)&lt;&gt;1,COUNTIF('Weekly Review'!$A$2:$A$101,B49)&lt;&gt;1,D49&lt;Settings!$B$2,E49&gt;Settings!$B$2+7,E49&lt;=D49,(E49-D49)*24&gt;Settings!$B$5,F49&lt;0,F49&gt;(E49-D49)*1440),"Check","Ready"))))</f>
        <v/>
      </c>
    </row>
    <row r="50" ht="31" customHeight="1">
      <c r="A50" s="3" t="n"/>
      <c r="B50" s="3" t="n"/>
      <c r="C50" s="3" t="n"/>
      <c r="D50" s="17" t="n"/>
      <c r="E50" s="17" t="n"/>
      <c r="F50" s="33" t="n"/>
      <c r="G50" s="24">
        <f>IF(I50="Ready",(E50-D50)*24,"")</f>
        <v/>
      </c>
      <c r="H50" s="24">
        <f>IF(I50="Ready",G50-F50/60,"")</f>
        <v/>
      </c>
      <c r="I50" s="7">
        <f>IF(COUNTA(A50:F50)=0,"",IF(OR(COUNTA(A50:F50)&lt;6,COUNTBLANK(A50:F50)&gt;0,COUNT(D50:F50)&lt;&gt;3),"Incomplete",IF(Settings!$B$8&lt;&gt;"Ready","Check",IF(OR(LEN(TRIM(A50&amp;""))=0,LEN(TRIM(B50&amp;""))=0,LEN(TRIM(C50&amp;""))=0,COUNTIF($A$2:$A$101,A50)&lt;&gt;1,COUNTIF('Weekly Review'!$A$2:$A$101,B50)&lt;&gt;1,D50&lt;Settings!$B$2,E50&gt;Settings!$B$2+7,E50&lt;=D50,(E50-D50)*24&gt;Settings!$B$5,F50&lt;0,F50&gt;(E50-D50)*1440),"Check","Ready"))))</f>
        <v/>
      </c>
    </row>
    <row r="51" ht="31" customHeight="1">
      <c r="A51" s="3" t="n"/>
      <c r="B51" s="3" t="n"/>
      <c r="C51" s="3" t="n"/>
      <c r="D51" s="17" t="n"/>
      <c r="E51" s="17" t="n"/>
      <c r="F51" s="33" t="n"/>
      <c r="G51" s="26">
        <f>IF(I51="Ready",(E51-D51)*24,"")</f>
        <v/>
      </c>
      <c r="H51" s="26">
        <f>IF(I51="Ready",G51-F51/60,"")</f>
        <v/>
      </c>
      <c r="I51" s="10">
        <f>IF(COUNTA(A51:F51)=0,"",IF(OR(COUNTA(A51:F51)&lt;6,COUNTBLANK(A51:F51)&gt;0,COUNT(D51:F51)&lt;&gt;3),"Incomplete",IF(Settings!$B$8&lt;&gt;"Ready","Check",IF(OR(LEN(TRIM(A51&amp;""))=0,LEN(TRIM(B51&amp;""))=0,LEN(TRIM(C51&amp;""))=0,COUNTIF($A$2:$A$101,A51)&lt;&gt;1,COUNTIF('Weekly Review'!$A$2:$A$101,B51)&lt;&gt;1,D51&lt;Settings!$B$2,E51&gt;Settings!$B$2+7,E51&lt;=D51,(E51-D51)*24&gt;Settings!$B$5,F51&lt;0,F51&gt;(E51-D51)*1440),"Check","Ready"))))</f>
        <v/>
      </c>
    </row>
    <row r="52" ht="31" customHeight="1">
      <c r="A52" s="3" t="n"/>
      <c r="B52" s="3" t="n"/>
      <c r="C52" s="3" t="n"/>
      <c r="D52" s="17" t="n"/>
      <c r="E52" s="17" t="n"/>
      <c r="F52" s="33" t="n"/>
      <c r="G52" s="24">
        <f>IF(I52="Ready",(E52-D52)*24,"")</f>
        <v/>
      </c>
      <c r="H52" s="24">
        <f>IF(I52="Ready",G52-F52/60,"")</f>
        <v/>
      </c>
      <c r="I52" s="7">
        <f>IF(COUNTA(A52:F52)=0,"",IF(OR(COUNTA(A52:F52)&lt;6,COUNTBLANK(A52:F52)&gt;0,COUNT(D52:F52)&lt;&gt;3),"Incomplete",IF(Settings!$B$8&lt;&gt;"Ready","Check",IF(OR(LEN(TRIM(A52&amp;""))=0,LEN(TRIM(B52&amp;""))=0,LEN(TRIM(C52&amp;""))=0,COUNTIF($A$2:$A$101,A52)&lt;&gt;1,COUNTIF('Weekly Review'!$A$2:$A$101,B52)&lt;&gt;1,D52&lt;Settings!$B$2,E52&gt;Settings!$B$2+7,E52&lt;=D52,(E52-D52)*24&gt;Settings!$B$5,F52&lt;0,F52&gt;(E52-D52)*1440),"Check","Ready"))))</f>
        <v/>
      </c>
    </row>
    <row r="53" ht="31" customHeight="1">
      <c r="A53" s="3" t="n"/>
      <c r="B53" s="3" t="n"/>
      <c r="C53" s="3" t="n"/>
      <c r="D53" s="17" t="n"/>
      <c r="E53" s="17" t="n"/>
      <c r="F53" s="33" t="n"/>
      <c r="G53" s="26">
        <f>IF(I53="Ready",(E53-D53)*24,"")</f>
        <v/>
      </c>
      <c r="H53" s="26">
        <f>IF(I53="Ready",G53-F53/60,"")</f>
        <v/>
      </c>
      <c r="I53" s="10">
        <f>IF(COUNTA(A53:F53)=0,"",IF(OR(COUNTA(A53:F53)&lt;6,COUNTBLANK(A53:F53)&gt;0,COUNT(D53:F53)&lt;&gt;3),"Incomplete",IF(Settings!$B$8&lt;&gt;"Ready","Check",IF(OR(LEN(TRIM(A53&amp;""))=0,LEN(TRIM(B53&amp;""))=0,LEN(TRIM(C53&amp;""))=0,COUNTIF($A$2:$A$101,A53)&lt;&gt;1,COUNTIF('Weekly Review'!$A$2:$A$101,B53)&lt;&gt;1,D53&lt;Settings!$B$2,E53&gt;Settings!$B$2+7,E53&lt;=D53,(E53-D53)*24&gt;Settings!$B$5,F53&lt;0,F53&gt;(E53-D53)*1440),"Check","Ready"))))</f>
        <v/>
      </c>
    </row>
    <row r="54" ht="31" customHeight="1">
      <c r="A54" s="3" t="n"/>
      <c r="B54" s="3" t="n"/>
      <c r="C54" s="3" t="n"/>
      <c r="D54" s="17" t="n"/>
      <c r="E54" s="17" t="n"/>
      <c r="F54" s="33" t="n"/>
      <c r="G54" s="24">
        <f>IF(I54="Ready",(E54-D54)*24,"")</f>
        <v/>
      </c>
      <c r="H54" s="24">
        <f>IF(I54="Ready",G54-F54/60,"")</f>
        <v/>
      </c>
      <c r="I54" s="7">
        <f>IF(COUNTA(A54:F54)=0,"",IF(OR(COUNTA(A54:F54)&lt;6,COUNTBLANK(A54:F54)&gt;0,COUNT(D54:F54)&lt;&gt;3),"Incomplete",IF(Settings!$B$8&lt;&gt;"Ready","Check",IF(OR(LEN(TRIM(A54&amp;""))=0,LEN(TRIM(B54&amp;""))=0,LEN(TRIM(C54&amp;""))=0,COUNTIF($A$2:$A$101,A54)&lt;&gt;1,COUNTIF('Weekly Review'!$A$2:$A$101,B54)&lt;&gt;1,D54&lt;Settings!$B$2,E54&gt;Settings!$B$2+7,E54&lt;=D54,(E54-D54)*24&gt;Settings!$B$5,F54&lt;0,F54&gt;(E54-D54)*1440),"Check","Ready"))))</f>
        <v/>
      </c>
    </row>
    <row r="55" ht="31" customHeight="1">
      <c r="A55" s="3" t="n"/>
      <c r="B55" s="3" t="n"/>
      <c r="C55" s="3" t="n"/>
      <c r="D55" s="17" t="n"/>
      <c r="E55" s="17" t="n"/>
      <c r="F55" s="33" t="n"/>
      <c r="G55" s="26">
        <f>IF(I55="Ready",(E55-D55)*24,"")</f>
        <v/>
      </c>
      <c r="H55" s="26">
        <f>IF(I55="Ready",G55-F55/60,"")</f>
        <v/>
      </c>
      <c r="I55" s="10">
        <f>IF(COUNTA(A55:F55)=0,"",IF(OR(COUNTA(A55:F55)&lt;6,COUNTBLANK(A55:F55)&gt;0,COUNT(D55:F55)&lt;&gt;3),"Incomplete",IF(Settings!$B$8&lt;&gt;"Ready","Check",IF(OR(LEN(TRIM(A55&amp;""))=0,LEN(TRIM(B55&amp;""))=0,LEN(TRIM(C55&amp;""))=0,COUNTIF($A$2:$A$101,A55)&lt;&gt;1,COUNTIF('Weekly Review'!$A$2:$A$101,B55)&lt;&gt;1,D55&lt;Settings!$B$2,E55&gt;Settings!$B$2+7,E55&lt;=D55,(E55-D55)*24&gt;Settings!$B$5,F55&lt;0,F55&gt;(E55-D55)*1440),"Check","Ready"))))</f>
        <v/>
      </c>
    </row>
    <row r="56" ht="31" customHeight="1">
      <c r="A56" s="3" t="n"/>
      <c r="B56" s="3" t="n"/>
      <c r="C56" s="3" t="n"/>
      <c r="D56" s="17" t="n"/>
      <c r="E56" s="17" t="n"/>
      <c r="F56" s="33" t="n"/>
      <c r="G56" s="24">
        <f>IF(I56="Ready",(E56-D56)*24,"")</f>
        <v/>
      </c>
      <c r="H56" s="24">
        <f>IF(I56="Ready",G56-F56/60,"")</f>
        <v/>
      </c>
      <c r="I56" s="7">
        <f>IF(COUNTA(A56:F56)=0,"",IF(OR(COUNTA(A56:F56)&lt;6,COUNTBLANK(A56:F56)&gt;0,COUNT(D56:F56)&lt;&gt;3),"Incomplete",IF(Settings!$B$8&lt;&gt;"Ready","Check",IF(OR(LEN(TRIM(A56&amp;""))=0,LEN(TRIM(B56&amp;""))=0,LEN(TRIM(C56&amp;""))=0,COUNTIF($A$2:$A$101,A56)&lt;&gt;1,COUNTIF('Weekly Review'!$A$2:$A$101,B56)&lt;&gt;1,D56&lt;Settings!$B$2,E56&gt;Settings!$B$2+7,E56&lt;=D56,(E56-D56)*24&gt;Settings!$B$5,F56&lt;0,F56&gt;(E56-D56)*1440),"Check","Ready"))))</f>
        <v/>
      </c>
    </row>
    <row r="57" ht="31" customHeight="1">
      <c r="A57" s="3" t="n"/>
      <c r="B57" s="3" t="n"/>
      <c r="C57" s="3" t="n"/>
      <c r="D57" s="17" t="n"/>
      <c r="E57" s="17" t="n"/>
      <c r="F57" s="33" t="n"/>
      <c r="G57" s="26">
        <f>IF(I57="Ready",(E57-D57)*24,"")</f>
        <v/>
      </c>
      <c r="H57" s="26">
        <f>IF(I57="Ready",G57-F57/60,"")</f>
        <v/>
      </c>
      <c r="I57" s="10">
        <f>IF(COUNTA(A57:F57)=0,"",IF(OR(COUNTA(A57:F57)&lt;6,COUNTBLANK(A57:F57)&gt;0,COUNT(D57:F57)&lt;&gt;3),"Incomplete",IF(Settings!$B$8&lt;&gt;"Ready","Check",IF(OR(LEN(TRIM(A57&amp;""))=0,LEN(TRIM(B57&amp;""))=0,LEN(TRIM(C57&amp;""))=0,COUNTIF($A$2:$A$101,A57)&lt;&gt;1,COUNTIF('Weekly Review'!$A$2:$A$101,B57)&lt;&gt;1,D57&lt;Settings!$B$2,E57&gt;Settings!$B$2+7,E57&lt;=D57,(E57-D57)*24&gt;Settings!$B$5,F57&lt;0,F57&gt;(E57-D57)*1440),"Check","Ready"))))</f>
        <v/>
      </c>
    </row>
    <row r="58" ht="31" customHeight="1">
      <c r="A58" s="3" t="n"/>
      <c r="B58" s="3" t="n"/>
      <c r="C58" s="3" t="n"/>
      <c r="D58" s="17" t="n"/>
      <c r="E58" s="17" t="n"/>
      <c r="F58" s="33" t="n"/>
      <c r="G58" s="24">
        <f>IF(I58="Ready",(E58-D58)*24,"")</f>
        <v/>
      </c>
      <c r="H58" s="24">
        <f>IF(I58="Ready",G58-F58/60,"")</f>
        <v/>
      </c>
      <c r="I58" s="7">
        <f>IF(COUNTA(A58:F58)=0,"",IF(OR(COUNTA(A58:F58)&lt;6,COUNTBLANK(A58:F58)&gt;0,COUNT(D58:F58)&lt;&gt;3),"Incomplete",IF(Settings!$B$8&lt;&gt;"Ready","Check",IF(OR(LEN(TRIM(A58&amp;""))=0,LEN(TRIM(B58&amp;""))=0,LEN(TRIM(C58&amp;""))=0,COUNTIF($A$2:$A$101,A58)&lt;&gt;1,COUNTIF('Weekly Review'!$A$2:$A$101,B58)&lt;&gt;1,D58&lt;Settings!$B$2,E58&gt;Settings!$B$2+7,E58&lt;=D58,(E58-D58)*24&gt;Settings!$B$5,F58&lt;0,F58&gt;(E58-D58)*1440),"Check","Ready"))))</f>
        <v/>
      </c>
    </row>
    <row r="59" ht="31" customHeight="1">
      <c r="A59" s="3" t="n"/>
      <c r="B59" s="3" t="n"/>
      <c r="C59" s="3" t="n"/>
      <c r="D59" s="17" t="n"/>
      <c r="E59" s="17" t="n"/>
      <c r="F59" s="33" t="n"/>
      <c r="G59" s="26">
        <f>IF(I59="Ready",(E59-D59)*24,"")</f>
        <v/>
      </c>
      <c r="H59" s="26">
        <f>IF(I59="Ready",G59-F59/60,"")</f>
        <v/>
      </c>
      <c r="I59" s="10">
        <f>IF(COUNTA(A59:F59)=0,"",IF(OR(COUNTA(A59:F59)&lt;6,COUNTBLANK(A59:F59)&gt;0,COUNT(D59:F59)&lt;&gt;3),"Incomplete",IF(Settings!$B$8&lt;&gt;"Ready","Check",IF(OR(LEN(TRIM(A59&amp;""))=0,LEN(TRIM(B59&amp;""))=0,LEN(TRIM(C59&amp;""))=0,COUNTIF($A$2:$A$101,A59)&lt;&gt;1,COUNTIF('Weekly Review'!$A$2:$A$101,B59)&lt;&gt;1,D59&lt;Settings!$B$2,E59&gt;Settings!$B$2+7,E59&lt;=D59,(E59-D59)*24&gt;Settings!$B$5,F59&lt;0,F59&gt;(E59-D59)*1440),"Check","Ready"))))</f>
        <v/>
      </c>
    </row>
    <row r="60" ht="31" customHeight="1">
      <c r="A60" s="3" t="n"/>
      <c r="B60" s="3" t="n"/>
      <c r="C60" s="3" t="n"/>
      <c r="D60" s="17" t="n"/>
      <c r="E60" s="17" t="n"/>
      <c r="F60" s="33" t="n"/>
      <c r="G60" s="24">
        <f>IF(I60="Ready",(E60-D60)*24,"")</f>
        <v/>
      </c>
      <c r="H60" s="24">
        <f>IF(I60="Ready",G60-F60/60,"")</f>
        <v/>
      </c>
      <c r="I60" s="7">
        <f>IF(COUNTA(A60:F60)=0,"",IF(OR(COUNTA(A60:F60)&lt;6,COUNTBLANK(A60:F60)&gt;0,COUNT(D60:F60)&lt;&gt;3),"Incomplete",IF(Settings!$B$8&lt;&gt;"Ready","Check",IF(OR(LEN(TRIM(A60&amp;""))=0,LEN(TRIM(B60&amp;""))=0,LEN(TRIM(C60&amp;""))=0,COUNTIF($A$2:$A$101,A60)&lt;&gt;1,COUNTIF('Weekly Review'!$A$2:$A$101,B60)&lt;&gt;1,D60&lt;Settings!$B$2,E60&gt;Settings!$B$2+7,E60&lt;=D60,(E60-D60)*24&gt;Settings!$B$5,F60&lt;0,F60&gt;(E60-D60)*1440),"Check","Ready"))))</f>
        <v/>
      </c>
    </row>
    <row r="61" ht="31" customHeight="1">
      <c r="A61" s="3" t="n"/>
      <c r="B61" s="3" t="n"/>
      <c r="C61" s="3" t="n"/>
      <c r="D61" s="17" t="n"/>
      <c r="E61" s="17" t="n"/>
      <c r="F61" s="33" t="n"/>
      <c r="G61" s="26">
        <f>IF(I61="Ready",(E61-D61)*24,"")</f>
        <v/>
      </c>
      <c r="H61" s="26">
        <f>IF(I61="Ready",G61-F61/60,"")</f>
        <v/>
      </c>
      <c r="I61" s="10">
        <f>IF(COUNTA(A61:F61)=0,"",IF(OR(COUNTA(A61:F61)&lt;6,COUNTBLANK(A61:F61)&gt;0,COUNT(D61:F61)&lt;&gt;3),"Incomplete",IF(Settings!$B$8&lt;&gt;"Ready","Check",IF(OR(LEN(TRIM(A61&amp;""))=0,LEN(TRIM(B61&amp;""))=0,LEN(TRIM(C61&amp;""))=0,COUNTIF($A$2:$A$101,A61)&lt;&gt;1,COUNTIF('Weekly Review'!$A$2:$A$101,B61)&lt;&gt;1,D61&lt;Settings!$B$2,E61&gt;Settings!$B$2+7,E61&lt;=D61,(E61-D61)*24&gt;Settings!$B$5,F61&lt;0,F61&gt;(E61-D61)*1440),"Check","Ready"))))</f>
        <v/>
      </c>
    </row>
    <row r="62" ht="31" customHeight="1">
      <c r="A62" s="3" t="n"/>
      <c r="B62" s="3" t="n"/>
      <c r="C62" s="3" t="n"/>
      <c r="D62" s="17" t="n"/>
      <c r="E62" s="17" t="n"/>
      <c r="F62" s="33" t="n"/>
      <c r="G62" s="24">
        <f>IF(I62="Ready",(E62-D62)*24,"")</f>
        <v/>
      </c>
      <c r="H62" s="24">
        <f>IF(I62="Ready",G62-F62/60,"")</f>
        <v/>
      </c>
      <c r="I62" s="7">
        <f>IF(COUNTA(A62:F62)=0,"",IF(OR(COUNTA(A62:F62)&lt;6,COUNTBLANK(A62:F62)&gt;0,COUNT(D62:F62)&lt;&gt;3),"Incomplete",IF(Settings!$B$8&lt;&gt;"Ready","Check",IF(OR(LEN(TRIM(A62&amp;""))=0,LEN(TRIM(B62&amp;""))=0,LEN(TRIM(C62&amp;""))=0,COUNTIF($A$2:$A$101,A62)&lt;&gt;1,COUNTIF('Weekly Review'!$A$2:$A$101,B62)&lt;&gt;1,D62&lt;Settings!$B$2,E62&gt;Settings!$B$2+7,E62&lt;=D62,(E62-D62)*24&gt;Settings!$B$5,F62&lt;0,F62&gt;(E62-D62)*1440),"Check","Ready"))))</f>
        <v/>
      </c>
    </row>
    <row r="63" ht="31" customHeight="1">
      <c r="A63" s="3" t="n"/>
      <c r="B63" s="3" t="n"/>
      <c r="C63" s="3" t="n"/>
      <c r="D63" s="17" t="n"/>
      <c r="E63" s="17" t="n"/>
      <c r="F63" s="33" t="n"/>
      <c r="G63" s="26">
        <f>IF(I63="Ready",(E63-D63)*24,"")</f>
        <v/>
      </c>
      <c r="H63" s="26">
        <f>IF(I63="Ready",G63-F63/60,"")</f>
        <v/>
      </c>
      <c r="I63" s="10">
        <f>IF(COUNTA(A63:F63)=0,"",IF(OR(COUNTA(A63:F63)&lt;6,COUNTBLANK(A63:F63)&gt;0,COUNT(D63:F63)&lt;&gt;3),"Incomplete",IF(Settings!$B$8&lt;&gt;"Ready","Check",IF(OR(LEN(TRIM(A63&amp;""))=0,LEN(TRIM(B63&amp;""))=0,LEN(TRIM(C63&amp;""))=0,COUNTIF($A$2:$A$101,A63)&lt;&gt;1,COUNTIF('Weekly Review'!$A$2:$A$101,B63)&lt;&gt;1,D63&lt;Settings!$B$2,E63&gt;Settings!$B$2+7,E63&lt;=D63,(E63-D63)*24&gt;Settings!$B$5,F63&lt;0,F63&gt;(E63-D63)*1440),"Check","Ready"))))</f>
        <v/>
      </c>
    </row>
    <row r="64" ht="31" customHeight="1">
      <c r="A64" s="3" t="n"/>
      <c r="B64" s="3" t="n"/>
      <c r="C64" s="3" t="n"/>
      <c r="D64" s="17" t="n"/>
      <c r="E64" s="17" t="n"/>
      <c r="F64" s="33" t="n"/>
      <c r="G64" s="24">
        <f>IF(I64="Ready",(E64-D64)*24,"")</f>
        <v/>
      </c>
      <c r="H64" s="24">
        <f>IF(I64="Ready",G64-F64/60,"")</f>
        <v/>
      </c>
      <c r="I64" s="7">
        <f>IF(COUNTA(A64:F64)=0,"",IF(OR(COUNTA(A64:F64)&lt;6,COUNTBLANK(A64:F64)&gt;0,COUNT(D64:F64)&lt;&gt;3),"Incomplete",IF(Settings!$B$8&lt;&gt;"Ready","Check",IF(OR(LEN(TRIM(A64&amp;""))=0,LEN(TRIM(B64&amp;""))=0,LEN(TRIM(C64&amp;""))=0,COUNTIF($A$2:$A$101,A64)&lt;&gt;1,COUNTIF('Weekly Review'!$A$2:$A$101,B64)&lt;&gt;1,D64&lt;Settings!$B$2,E64&gt;Settings!$B$2+7,E64&lt;=D64,(E64-D64)*24&gt;Settings!$B$5,F64&lt;0,F64&gt;(E64-D64)*1440),"Check","Ready"))))</f>
        <v/>
      </c>
    </row>
    <row r="65" ht="31" customHeight="1">
      <c r="A65" s="3" t="n"/>
      <c r="B65" s="3" t="n"/>
      <c r="C65" s="3" t="n"/>
      <c r="D65" s="17" t="n"/>
      <c r="E65" s="17" t="n"/>
      <c r="F65" s="33" t="n"/>
      <c r="G65" s="26">
        <f>IF(I65="Ready",(E65-D65)*24,"")</f>
        <v/>
      </c>
      <c r="H65" s="26">
        <f>IF(I65="Ready",G65-F65/60,"")</f>
        <v/>
      </c>
      <c r="I65" s="10">
        <f>IF(COUNTA(A65:F65)=0,"",IF(OR(COUNTA(A65:F65)&lt;6,COUNTBLANK(A65:F65)&gt;0,COUNT(D65:F65)&lt;&gt;3),"Incomplete",IF(Settings!$B$8&lt;&gt;"Ready","Check",IF(OR(LEN(TRIM(A65&amp;""))=0,LEN(TRIM(B65&amp;""))=0,LEN(TRIM(C65&amp;""))=0,COUNTIF($A$2:$A$101,A65)&lt;&gt;1,COUNTIF('Weekly Review'!$A$2:$A$101,B65)&lt;&gt;1,D65&lt;Settings!$B$2,E65&gt;Settings!$B$2+7,E65&lt;=D65,(E65-D65)*24&gt;Settings!$B$5,F65&lt;0,F65&gt;(E65-D65)*1440),"Check","Ready"))))</f>
        <v/>
      </c>
    </row>
    <row r="66" ht="31" customHeight="1">
      <c r="A66" s="3" t="n"/>
      <c r="B66" s="3" t="n"/>
      <c r="C66" s="3" t="n"/>
      <c r="D66" s="17" t="n"/>
      <c r="E66" s="17" t="n"/>
      <c r="F66" s="33" t="n"/>
      <c r="G66" s="24">
        <f>IF(I66="Ready",(E66-D66)*24,"")</f>
        <v/>
      </c>
      <c r="H66" s="24">
        <f>IF(I66="Ready",G66-F66/60,"")</f>
        <v/>
      </c>
      <c r="I66" s="7">
        <f>IF(COUNTA(A66:F66)=0,"",IF(OR(COUNTA(A66:F66)&lt;6,COUNTBLANK(A66:F66)&gt;0,COUNT(D66:F66)&lt;&gt;3),"Incomplete",IF(Settings!$B$8&lt;&gt;"Ready","Check",IF(OR(LEN(TRIM(A66&amp;""))=0,LEN(TRIM(B66&amp;""))=0,LEN(TRIM(C66&amp;""))=0,COUNTIF($A$2:$A$101,A66)&lt;&gt;1,COUNTIF('Weekly Review'!$A$2:$A$101,B66)&lt;&gt;1,D66&lt;Settings!$B$2,E66&gt;Settings!$B$2+7,E66&lt;=D66,(E66-D66)*24&gt;Settings!$B$5,F66&lt;0,F66&gt;(E66-D66)*1440),"Check","Ready"))))</f>
        <v/>
      </c>
    </row>
    <row r="67" ht="31" customHeight="1">
      <c r="A67" s="3" t="n"/>
      <c r="B67" s="3" t="n"/>
      <c r="C67" s="3" t="n"/>
      <c r="D67" s="17" t="n"/>
      <c r="E67" s="17" t="n"/>
      <c r="F67" s="33" t="n"/>
      <c r="G67" s="26">
        <f>IF(I67="Ready",(E67-D67)*24,"")</f>
        <v/>
      </c>
      <c r="H67" s="26">
        <f>IF(I67="Ready",G67-F67/60,"")</f>
        <v/>
      </c>
      <c r="I67" s="10">
        <f>IF(COUNTA(A67:F67)=0,"",IF(OR(COUNTA(A67:F67)&lt;6,COUNTBLANK(A67:F67)&gt;0,COUNT(D67:F67)&lt;&gt;3),"Incomplete",IF(Settings!$B$8&lt;&gt;"Ready","Check",IF(OR(LEN(TRIM(A67&amp;""))=0,LEN(TRIM(B67&amp;""))=0,LEN(TRIM(C67&amp;""))=0,COUNTIF($A$2:$A$101,A67)&lt;&gt;1,COUNTIF('Weekly Review'!$A$2:$A$101,B67)&lt;&gt;1,D67&lt;Settings!$B$2,E67&gt;Settings!$B$2+7,E67&lt;=D67,(E67-D67)*24&gt;Settings!$B$5,F67&lt;0,F67&gt;(E67-D67)*1440),"Check","Ready"))))</f>
        <v/>
      </c>
    </row>
    <row r="68" ht="31" customHeight="1">
      <c r="A68" s="3" t="n"/>
      <c r="B68" s="3" t="n"/>
      <c r="C68" s="3" t="n"/>
      <c r="D68" s="17" t="n"/>
      <c r="E68" s="17" t="n"/>
      <c r="F68" s="33" t="n"/>
      <c r="G68" s="24">
        <f>IF(I68="Ready",(E68-D68)*24,"")</f>
        <v/>
      </c>
      <c r="H68" s="24">
        <f>IF(I68="Ready",G68-F68/60,"")</f>
        <v/>
      </c>
      <c r="I68" s="7">
        <f>IF(COUNTA(A68:F68)=0,"",IF(OR(COUNTA(A68:F68)&lt;6,COUNTBLANK(A68:F68)&gt;0,COUNT(D68:F68)&lt;&gt;3),"Incomplete",IF(Settings!$B$8&lt;&gt;"Ready","Check",IF(OR(LEN(TRIM(A68&amp;""))=0,LEN(TRIM(B68&amp;""))=0,LEN(TRIM(C68&amp;""))=0,COUNTIF($A$2:$A$101,A68)&lt;&gt;1,COUNTIF('Weekly Review'!$A$2:$A$101,B68)&lt;&gt;1,D68&lt;Settings!$B$2,E68&gt;Settings!$B$2+7,E68&lt;=D68,(E68-D68)*24&gt;Settings!$B$5,F68&lt;0,F68&gt;(E68-D68)*1440),"Check","Ready"))))</f>
        <v/>
      </c>
    </row>
    <row r="69" ht="31" customHeight="1">
      <c r="A69" s="3" t="n"/>
      <c r="B69" s="3" t="n"/>
      <c r="C69" s="3" t="n"/>
      <c r="D69" s="17" t="n"/>
      <c r="E69" s="17" t="n"/>
      <c r="F69" s="33" t="n"/>
      <c r="G69" s="26">
        <f>IF(I69="Ready",(E69-D69)*24,"")</f>
        <v/>
      </c>
      <c r="H69" s="26">
        <f>IF(I69="Ready",G69-F69/60,"")</f>
        <v/>
      </c>
      <c r="I69" s="10">
        <f>IF(COUNTA(A69:F69)=0,"",IF(OR(COUNTA(A69:F69)&lt;6,COUNTBLANK(A69:F69)&gt;0,COUNT(D69:F69)&lt;&gt;3),"Incomplete",IF(Settings!$B$8&lt;&gt;"Ready","Check",IF(OR(LEN(TRIM(A69&amp;""))=0,LEN(TRIM(B69&amp;""))=0,LEN(TRIM(C69&amp;""))=0,COUNTIF($A$2:$A$101,A69)&lt;&gt;1,COUNTIF('Weekly Review'!$A$2:$A$101,B69)&lt;&gt;1,D69&lt;Settings!$B$2,E69&gt;Settings!$B$2+7,E69&lt;=D69,(E69-D69)*24&gt;Settings!$B$5,F69&lt;0,F69&gt;(E69-D69)*1440),"Check","Ready"))))</f>
        <v/>
      </c>
    </row>
    <row r="70" ht="31" customHeight="1">
      <c r="A70" s="3" t="n"/>
      <c r="B70" s="3" t="n"/>
      <c r="C70" s="3" t="n"/>
      <c r="D70" s="17" t="n"/>
      <c r="E70" s="17" t="n"/>
      <c r="F70" s="33" t="n"/>
      <c r="G70" s="24">
        <f>IF(I70="Ready",(E70-D70)*24,"")</f>
        <v/>
      </c>
      <c r="H70" s="24">
        <f>IF(I70="Ready",G70-F70/60,"")</f>
        <v/>
      </c>
      <c r="I70" s="7">
        <f>IF(COUNTA(A70:F70)=0,"",IF(OR(COUNTA(A70:F70)&lt;6,COUNTBLANK(A70:F70)&gt;0,COUNT(D70:F70)&lt;&gt;3),"Incomplete",IF(Settings!$B$8&lt;&gt;"Ready","Check",IF(OR(LEN(TRIM(A70&amp;""))=0,LEN(TRIM(B70&amp;""))=0,LEN(TRIM(C70&amp;""))=0,COUNTIF($A$2:$A$101,A70)&lt;&gt;1,COUNTIF('Weekly Review'!$A$2:$A$101,B70)&lt;&gt;1,D70&lt;Settings!$B$2,E70&gt;Settings!$B$2+7,E70&lt;=D70,(E70-D70)*24&gt;Settings!$B$5,F70&lt;0,F70&gt;(E70-D70)*1440),"Check","Ready"))))</f>
        <v/>
      </c>
    </row>
    <row r="71" ht="31" customHeight="1">
      <c r="A71" s="3" t="n"/>
      <c r="B71" s="3" t="n"/>
      <c r="C71" s="3" t="n"/>
      <c r="D71" s="17" t="n"/>
      <c r="E71" s="17" t="n"/>
      <c r="F71" s="33" t="n"/>
      <c r="G71" s="26">
        <f>IF(I71="Ready",(E71-D71)*24,"")</f>
        <v/>
      </c>
      <c r="H71" s="26">
        <f>IF(I71="Ready",G71-F71/60,"")</f>
        <v/>
      </c>
      <c r="I71" s="10">
        <f>IF(COUNTA(A71:F71)=0,"",IF(OR(COUNTA(A71:F71)&lt;6,COUNTBLANK(A71:F71)&gt;0,COUNT(D71:F71)&lt;&gt;3),"Incomplete",IF(Settings!$B$8&lt;&gt;"Ready","Check",IF(OR(LEN(TRIM(A71&amp;""))=0,LEN(TRIM(B71&amp;""))=0,LEN(TRIM(C71&amp;""))=0,COUNTIF($A$2:$A$101,A71)&lt;&gt;1,COUNTIF('Weekly Review'!$A$2:$A$101,B71)&lt;&gt;1,D71&lt;Settings!$B$2,E71&gt;Settings!$B$2+7,E71&lt;=D71,(E71-D71)*24&gt;Settings!$B$5,F71&lt;0,F71&gt;(E71-D71)*1440),"Check","Ready"))))</f>
        <v/>
      </c>
    </row>
    <row r="72" ht="31" customHeight="1">
      <c r="A72" s="3" t="n"/>
      <c r="B72" s="3" t="n"/>
      <c r="C72" s="3" t="n"/>
      <c r="D72" s="17" t="n"/>
      <c r="E72" s="17" t="n"/>
      <c r="F72" s="33" t="n"/>
      <c r="G72" s="24">
        <f>IF(I72="Ready",(E72-D72)*24,"")</f>
        <v/>
      </c>
      <c r="H72" s="24">
        <f>IF(I72="Ready",G72-F72/60,"")</f>
        <v/>
      </c>
      <c r="I72" s="7">
        <f>IF(COUNTA(A72:F72)=0,"",IF(OR(COUNTA(A72:F72)&lt;6,COUNTBLANK(A72:F72)&gt;0,COUNT(D72:F72)&lt;&gt;3),"Incomplete",IF(Settings!$B$8&lt;&gt;"Ready","Check",IF(OR(LEN(TRIM(A72&amp;""))=0,LEN(TRIM(B72&amp;""))=0,LEN(TRIM(C72&amp;""))=0,COUNTIF($A$2:$A$101,A72)&lt;&gt;1,COUNTIF('Weekly Review'!$A$2:$A$101,B72)&lt;&gt;1,D72&lt;Settings!$B$2,E72&gt;Settings!$B$2+7,E72&lt;=D72,(E72-D72)*24&gt;Settings!$B$5,F72&lt;0,F72&gt;(E72-D72)*1440),"Check","Ready"))))</f>
        <v/>
      </c>
    </row>
    <row r="73" ht="31" customHeight="1">
      <c r="A73" s="3" t="n"/>
      <c r="B73" s="3" t="n"/>
      <c r="C73" s="3" t="n"/>
      <c r="D73" s="17" t="n"/>
      <c r="E73" s="17" t="n"/>
      <c r="F73" s="33" t="n"/>
      <c r="G73" s="26">
        <f>IF(I73="Ready",(E73-D73)*24,"")</f>
        <v/>
      </c>
      <c r="H73" s="26">
        <f>IF(I73="Ready",G73-F73/60,"")</f>
        <v/>
      </c>
      <c r="I73" s="10">
        <f>IF(COUNTA(A73:F73)=0,"",IF(OR(COUNTA(A73:F73)&lt;6,COUNTBLANK(A73:F73)&gt;0,COUNT(D73:F73)&lt;&gt;3),"Incomplete",IF(Settings!$B$8&lt;&gt;"Ready","Check",IF(OR(LEN(TRIM(A73&amp;""))=0,LEN(TRIM(B73&amp;""))=0,LEN(TRIM(C73&amp;""))=0,COUNTIF($A$2:$A$101,A73)&lt;&gt;1,COUNTIF('Weekly Review'!$A$2:$A$101,B73)&lt;&gt;1,D73&lt;Settings!$B$2,E73&gt;Settings!$B$2+7,E73&lt;=D73,(E73-D73)*24&gt;Settings!$B$5,F73&lt;0,F73&gt;(E73-D73)*1440),"Check","Ready"))))</f>
        <v/>
      </c>
    </row>
    <row r="74" ht="31" customHeight="1">
      <c r="A74" s="3" t="n"/>
      <c r="B74" s="3" t="n"/>
      <c r="C74" s="3" t="n"/>
      <c r="D74" s="17" t="n"/>
      <c r="E74" s="17" t="n"/>
      <c r="F74" s="33" t="n"/>
      <c r="G74" s="24">
        <f>IF(I74="Ready",(E74-D74)*24,"")</f>
        <v/>
      </c>
      <c r="H74" s="24">
        <f>IF(I74="Ready",G74-F74/60,"")</f>
        <v/>
      </c>
      <c r="I74" s="7">
        <f>IF(COUNTA(A74:F74)=0,"",IF(OR(COUNTA(A74:F74)&lt;6,COUNTBLANK(A74:F74)&gt;0,COUNT(D74:F74)&lt;&gt;3),"Incomplete",IF(Settings!$B$8&lt;&gt;"Ready","Check",IF(OR(LEN(TRIM(A74&amp;""))=0,LEN(TRIM(B74&amp;""))=0,LEN(TRIM(C74&amp;""))=0,COUNTIF($A$2:$A$101,A74)&lt;&gt;1,COUNTIF('Weekly Review'!$A$2:$A$101,B74)&lt;&gt;1,D74&lt;Settings!$B$2,E74&gt;Settings!$B$2+7,E74&lt;=D74,(E74-D74)*24&gt;Settings!$B$5,F74&lt;0,F74&gt;(E74-D74)*1440),"Check","Ready"))))</f>
        <v/>
      </c>
    </row>
    <row r="75" ht="31" customHeight="1">
      <c r="A75" s="3" t="n"/>
      <c r="B75" s="3" t="n"/>
      <c r="C75" s="3" t="n"/>
      <c r="D75" s="17" t="n"/>
      <c r="E75" s="17" t="n"/>
      <c r="F75" s="33" t="n"/>
      <c r="G75" s="26">
        <f>IF(I75="Ready",(E75-D75)*24,"")</f>
        <v/>
      </c>
      <c r="H75" s="26">
        <f>IF(I75="Ready",G75-F75/60,"")</f>
        <v/>
      </c>
      <c r="I75" s="10">
        <f>IF(COUNTA(A75:F75)=0,"",IF(OR(COUNTA(A75:F75)&lt;6,COUNTBLANK(A75:F75)&gt;0,COUNT(D75:F75)&lt;&gt;3),"Incomplete",IF(Settings!$B$8&lt;&gt;"Ready","Check",IF(OR(LEN(TRIM(A75&amp;""))=0,LEN(TRIM(B75&amp;""))=0,LEN(TRIM(C75&amp;""))=0,COUNTIF($A$2:$A$101,A75)&lt;&gt;1,COUNTIF('Weekly Review'!$A$2:$A$101,B75)&lt;&gt;1,D75&lt;Settings!$B$2,E75&gt;Settings!$B$2+7,E75&lt;=D75,(E75-D75)*24&gt;Settings!$B$5,F75&lt;0,F75&gt;(E75-D75)*1440),"Check","Ready"))))</f>
        <v/>
      </c>
    </row>
    <row r="76" ht="31" customHeight="1">
      <c r="A76" s="3" t="n"/>
      <c r="B76" s="3" t="n"/>
      <c r="C76" s="3" t="n"/>
      <c r="D76" s="17" t="n"/>
      <c r="E76" s="17" t="n"/>
      <c r="F76" s="33" t="n"/>
      <c r="G76" s="24">
        <f>IF(I76="Ready",(E76-D76)*24,"")</f>
        <v/>
      </c>
      <c r="H76" s="24">
        <f>IF(I76="Ready",G76-F76/60,"")</f>
        <v/>
      </c>
      <c r="I76" s="7">
        <f>IF(COUNTA(A76:F76)=0,"",IF(OR(COUNTA(A76:F76)&lt;6,COUNTBLANK(A76:F76)&gt;0,COUNT(D76:F76)&lt;&gt;3),"Incomplete",IF(Settings!$B$8&lt;&gt;"Ready","Check",IF(OR(LEN(TRIM(A76&amp;""))=0,LEN(TRIM(B76&amp;""))=0,LEN(TRIM(C76&amp;""))=0,COUNTIF($A$2:$A$101,A76)&lt;&gt;1,COUNTIF('Weekly Review'!$A$2:$A$101,B76)&lt;&gt;1,D76&lt;Settings!$B$2,E76&gt;Settings!$B$2+7,E76&lt;=D76,(E76-D76)*24&gt;Settings!$B$5,F76&lt;0,F76&gt;(E76-D76)*1440),"Check","Ready"))))</f>
        <v/>
      </c>
    </row>
    <row r="77" ht="31" customHeight="1">
      <c r="A77" s="3" t="n"/>
      <c r="B77" s="3" t="n"/>
      <c r="C77" s="3" t="n"/>
      <c r="D77" s="17" t="n"/>
      <c r="E77" s="17" t="n"/>
      <c r="F77" s="33" t="n"/>
      <c r="G77" s="26">
        <f>IF(I77="Ready",(E77-D77)*24,"")</f>
        <v/>
      </c>
      <c r="H77" s="26">
        <f>IF(I77="Ready",G77-F77/60,"")</f>
        <v/>
      </c>
      <c r="I77" s="10">
        <f>IF(COUNTA(A77:F77)=0,"",IF(OR(COUNTA(A77:F77)&lt;6,COUNTBLANK(A77:F77)&gt;0,COUNT(D77:F77)&lt;&gt;3),"Incomplete",IF(Settings!$B$8&lt;&gt;"Ready","Check",IF(OR(LEN(TRIM(A77&amp;""))=0,LEN(TRIM(B77&amp;""))=0,LEN(TRIM(C77&amp;""))=0,COUNTIF($A$2:$A$101,A77)&lt;&gt;1,COUNTIF('Weekly Review'!$A$2:$A$101,B77)&lt;&gt;1,D77&lt;Settings!$B$2,E77&gt;Settings!$B$2+7,E77&lt;=D77,(E77-D77)*24&gt;Settings!$B$5,F77&lt;0,F77&gt;(E77-D77)*1440),"Check","Ready"))))</f>
        <v/>
      </c>
    </row>
    <row r="78" ht="31" customHeight="1">
      <c r="A78" s="3" t="n"/>
      <c r="B78" s="3" t="n"/>
      <c r="C78" s="3" t="n"/>
      <c r="D78" s="17" t="n"/>
      <c r="E78" s="17" t="n"/>
      <c r="F78" s="33" t="n"/>
      <c r="G78" s="24">
        <f>IF(I78="Ready",(E78-D78)*24,"")</f>
        <v/>
      </c>
      <c r="H78" s="24">
        <f>IF(I78="Ready",G78-F78/60,"")</f>
        <v/>
      </c>
      <c r="I78" s="7">
        <f>IF(COUNTA(A78:F78)=0,"",IF(OR(COUNTA(A78:F78)&lt;6,COUNTBLANK(A78:F78)&gt;0,COUNT(D78:F78)&lt;&gt;3),"Incomplete",IF(Settings!$B$8&lt;&gt;"Ready","Check",IF(OR(LEN(TRIM(A78&amp;""))=0,LEN(TRIM(B78&amp;""))=0,LEN(TRIM(C78&amp;""))=0,COUNTIF($A$2:$A$101,A78)&lt;&gt;1,COUNTIF('Weekly Review'!$A$2:$A$101,B78)&lt;&gt;1,D78&lt;Settings!$B$2,E78&gt;Settings!$B$2+7,E78&lt;=D78,(E78-D78)*24&gt;Settings!$B$5,F78&lt;0,F78&gt;(E78-D78)*1440),"Check","Ready"))))</f>
        <v/>
      </c>
    </row>
    <row r="79" ht="31" customHeight="1">
      <c r="A79" s="3" t="n"/>
      <c r="B79" s="3" t="n"/>
      <c r="C79" s="3" t="n"/>
      <c r="D79" s="17" t="n"/>
      <c r="E79" s="17" t="n"/>
      <c r="F79" s="33" t="n"/>
      <c r="G79" s="26">
        <f>IF(I79="Ready",(E79-D79)*24,"")</f>
        <v/>
      </c>
      <c r="H79" s="26">
        <f>IF(I79="Ready",G79-F79/60,"")</f>
        <v/>
      </c>
      <c r="I79" s="10">
        <f>IF(COUNTA(A79:F79)=0,"",IF(OR(COUNTA(A79:F79)&lt;6,COUNTBLANK(A79:F79)&gt;0,COUNT(D79:F79)&lt;&gt;3),"Incomplete",IF(Settings!$B$8&lt;&gt;"Ready","Check",IF(OR(LEN(TRIM(A79&amp;""))=0,LEN(TRIM(B79&amp;""))=0,LEN(TRIM(C79&amp;""))=0,COUNTIF($A$2:$A$101,A79)&lt;&gt;1,COUNTIF('Weekly Review'!$A$2:$A$101,B79)&lt;&gt;1,D79&lt;Settings!$B$2,E79&gt;Settings!$B$2+7,E79&lt;=D79,(E79-D79)*24&gt;Settings!$B$5,F79&lt;0,F79&gt;(E79-D79)*1440),"Check","Ready"))))</f>
        <v/>
      </c>
    </row>
    <row r="80" ht="31" customHeight="1">
      <c r="A80" s="3" t="n"/>
      <c r="B80" s="3" t="n"/>
      <c r="C80" s="3" t="n"/>
      <c r="D80" s="17" t="n"/>
      <c r="E80" s="17" t="n"/>
      <c r="F80" s="33" t="n"/>
      <c r="G80" s="24">
        <f>IF(I80="Ready",(E80-D80)*24,"")</f>
        <v/>
      </c>
      <c r="H80" s="24">
        <f>IF(I80="Ready",G80-F80/60,"")</f>
        <v/>
      </c>
      <c r="I80" s="7">
        <f>IF(COUNTA(A80:F80)=0,"",IF(OR(COUNTA(A80:F80)&lt;6,COUNTBLANK(A80:F80)&gt;0,COUNT(D80:F80)&lt;&gt;3),"Incomplete",IF(Settings!$B$8&lt;&gt;"Ready","Check",IF(OR(LEN(TRIM(A80&amp;""))=0,LEN(TRIM(B80&amp;""))=0,LEN(TRIM(C80&amp;""))=0,COUNTIF($A$2:$A$101,A80)&lt;&gt;1,COUNTIF('Weekly Review'!$A$2:$A$101,B80)&lt;&gt;1,D80&lt;Settings!$B$2,E80&gt;Settings!$B$2+7,E80&lt;=D80,(E80-D80)*24&gt;Settings!$B$5,F80&lt;0,F80&gt;(E80-D80)*1440),"Check","Ready"))))</f>
        <v/>
      </c>
    </row>
    <row r="81" ht="31" customHeight="1">
      <c r="A81" s="3" t="n"/>
      <c r="B81" s="3" t="n"/>
      <c r="C81" s="3" t="n"/>
      <c r="D81" s="17" t="n"/>
      <c r="E81" s="17" t="n"/>
      <c r="F81" s="33" t="n"/>
      <c r="G81" s="26">
        <f>IF(I81="Ready",(E81-D81)*24,"")</f>
        <v/>
      </c>
      <c r="H81" s="26">
        <f>IF(I81="Ready",G81-F81/60,"")</f>
        <v/>
      </c>
      <c r="I81" s="10">
        <f>IF(COUNTA(A81:F81)=0,"",IF(OR(COUNTA(A81:F81)&lt;6,COUNTBLANK(A81:F81)&gt;0,COUNT(D81:F81)&lt;&gt;3),"Incomplete",IF(Settings!$B$8&lt;&gt;"Ready","Check",IF(OR(LEN(TRIM(A81&amp;""))=0,LEN(TRIM(B81&amp;""))=0,LEN(TRIM(C81&amp;""))=0,COUNTIF($A$2:$A$101,A81)&lt;&gt;1,COUNTIF('Weekly Review'!$A$2:$A$101,B81)&lt;&gt;1,D81&lt;Settings!$B$2,E81&gt;Settings!$B$2+7,E81&lt;=D81,(E81-D81)*24&gt;Settings!$B$5,F81&lt;0,F81&gt;(E81-D81)*1440),"Check","Ready"))))</f>
        <v/>
      </c>
    </row>
    <row r="82" ht="31" customHeight="1">
      <c r="A82" s="3" t="n"/>
      <c r="B82" s="3" t="n"/>
      <c r="C82" s="3" t="n"/>
      <c r="D82" s="17" t="n"/>
      <c r="E82" s="17" t="n"/>
      <c r="F82" s="33" t="n"/>
      <c r="G82" s="24">
        <f>IF(I82="Ready",(E82-D82)*24,"")</f>
        <v/>
      </c>
      <c r="H82" s="24">
        <f>IF(I82="Ready",G82-F82/60,"")</f>
        <v/>
      </c>
      <c r="I82" s="7">
        <f>IF(COUNTA(A82:F82)=0,"",IF(OR(COUNTA(A82:F82)&lt;6,COUNTBLANK(A82:F82)&gt;0,COUNT(D82:F82)&lt;&gt;3),"Incomplete",IF(Settings!$B$8&lt;&gt;"Ready","Check",IF(OR(LEN(TRIM(A82&amp;""))=0,LEN(TRIM(B82&amp;""))=0,LEN(TRIM(C82&amp;""))=0,COUNTIF($A$2:$A$101,A82)&lt;&gt;1,COUNTIF('Weekly Review'!$A$2:$A$101,B82)&lt;&gt;1,D82&lt;Settings!$B$2,E82&gt;Settings!$B$2+7,E82&lt;=D82,(E82-D82)*24&gt;Settings!$B$5,F82&lt;0,F82&gt;(E82-D82)*1440),"Check","Ready"))))</f>
        <v/>
      </c>
    </row>
    <row r="83" ht="31" customHeight="1">
      <c r="A83" s="3" t="n"/>
      <c r="B83" s="3" t="n"/>
      <c r="C83" s="3" t="n"/>
      <c r="D83" s="17" t="n"/>
      <c r="E83" s="17" t="n"/>
      <c r="F83" s="33" t="n"/>
      <c r="G83" s="26">
        <f>IF(I83="Ready",(E83-D83)*24,"")</f>
        <v/>
      </c>
      <c r="H83" s="26">
        <f>IF(I83="Ready",G83-F83/60,"")</f>
        <v/>
      </c>
      <c r="I83" s="10">
        <f>IF(COUNTA(A83:F83)=0,"",IF(OR(COUNTA(A83:F83)&lt;6,COUNTBLANK(A83:F83)&gt;0,COUNT(D83:F83)&lt;&gt;3),"Incomplete",IF(Settings!$B$8&lt;&gt;"Ready","Check",IF(OR(LEN(TRIM(A83&amp;""))=0,LEN(TRIM(B83&amp;""))=0,LEN(TRIM(C83&amp;""))=0,COUNTIF($A$2:$A$101,A83)&lt;&gt;1,COUNTIF('Weekly Review'!$A$2:$A$101,B83)&lt;&gt;1,D83&lt;Settings!$B$2,E83&gt;Settings!$B$2+7,E83&lt;=D83,(E83-D83)*24&gt;Settings!$B$5,F83&lt;0,F83&gt;(E83-D83)*1440),"Check","Ready"))))</f>
        <v/>
      </c>
    </row>
    <row r="84" ht="31" customHeight="1">
      <c r="A84" s="3" t="n"/>
      <c r="B84" s="3" t="n"/>
      <c r="C84" s="3" t="n"/>
      <c r="D84" s="17" t="n"/>
      <c r="E84" s="17" t="n"/>
      <c r="F84" s="33" t="n"/>
      <c r="G84" s="24">
        <f>IF(I84="Ready",(E84-D84)*24,"")</f>
        <v/>
      </c>
      <c r="H84" s="24">
        <f>IF(I84="Ready",G84-F84/60,"")</f>
        <v/>
      </c>
      <c r="I84" s="7">
        <f>IF(COUNTA(A84:F84)=0,"",IF(OR(COUNTA(A84:F84)&lt;6,COUNTBLANK(A84:F84)&gt;0,COUNT(D84:F84)&lt;&gt;3),"Incomplete",IF(Settings!$B$8&lt;&gt;"Ready","Check",IF(OR(LEN(TRIM(A84&amp;""))=0,LEN(TRIM(B84&amp;""))=0,LEN(TRIM(C84&amp;""))=0,COUNTIF($A$2:$A$101,A84)&lt;&gt;1,COUNTIF('Weekly Review'!$A$2:$A$101,B84)&lt;&gt;1,D84&lt;Settings!$B$2,E84&gt;Settings!$B$2+7,E84&lt;=D84,(E84-D84)*24&gt;Settings!$B$5,F84&lt;0,F84&gt;(E84-D84)*1440),"Check","Ready"))))</f>
        <v/>
      </c>
    </row>
    <row r="85" ht="31" customHeight="1">
      <c r="A85" s="3" t="n"/>
      <c r="B85" s="3" t="n"/>
      <c r="C85" s="3" t="n"/>
      <c r="D85" s="17" t="n"/>
      <c r="E85" s="17" t="n"/>
      <c r="F85" s="33" t="n"/>
      <c r="G85" s="26">
        <f>IF(I85="Ready",(E85-D85)*24,"")</f>
        <v/>
      </c>
      <c r="H85" s="26">
        <f>IF(I85="Ready",G85-F85/60,"")</f>
        <v/>
      </c>
      <c r="I85" s="10">
        <f>IF(COUNTA(A85:F85)=0,"",IF(OR(COUNTA(A85:F85)&lt;6,COUNTBLANK(A85:F85)&gt;0,COUNT(D85:F85)&lt;&gt;3),"Incomplete",IF(Settings!$B$8&lt;&gt;"Ready","Check",IF(OR(LEN(TRIM(A85&amp;""))=0,LEN(TRIM(B85&amp;""))=0,LEN(TRIM(C85&amp;""))=0,COUNTIF($A$2:$A$101,A85)&lt;&gt;1,COUNTIF('Weekly Review'!$A$2:$A$101,B85)&lt;&gt;1,D85&lt;Settings!$B$2,E85&gt;Settings!$B$2+7,E85&lt;=D85,(E85-D85)*24&gt;Settings!$B$5,F85&lt;0,F85&gt;(E85-D85)*1440),"Check","Ready"))))</f>
        <v/>
      </c>
    </row>
    <row r="86" ht="31" customHeight="1">
      <c r="A86" s="3" t="n"/>
      <c r="B86" s="3" t="n"/>
      <c r="C86" s="3" t="n"/>
      <c r="D86" s="17" t="n"/>
      <c r="E86" s="17" t="n"/>
      <c r="F86" s="33" t="n"/>
      <c r="G86" s="24">
        <f>IF(I86="Ready",(E86-D86)*24,"")</f>
        <v/>
      </c>
      <c r="H86" s="24">
        <f>IF(I86="Ready",G86-F86/60,"")</f>
        <v/>
      </c>
      <c r="I86" s="7">
        <f>IF(COUNTA(A86:F86)=0,"",IF(OR(COUNTA(A86:F86)&lt;6,COUNTBLANK(A86:F86)&gt;0,COUNT(D86:F86)&lt;&gt;3),"Incomplete",IF(Settings!$B$8&lt;&gt;"Ready","Check",IF(OR(LEN(TRIM(A86&amp;""))=0,LEN(TRIM(B86&amp;""))=0,LEN(TRIM(C86&amp;""))=0,COUNTIF($A$2:$A$101,A86)&lt;&gt;1,COUNTIF('Weekly Review'!$A$2:$A$101,B86)&lt;&gt;1,D86&lt;Settings!$B$2,E86&gt;Settings!$B$2+7,E86&lt;=D86,(E86-D86)*24&gt;Settings!$B$5,F86&lt;0,F86&gt;(E86-D86)*1440),"Check","Ready"))))</f>
        <v/>
      </c>
    </row>
    <row r="87" ht="31" customHeight="1">
      <c r="A87" s="3" t="n"/>
      <c r="B87" s="3" t="n"/>
      <c r="C87" s="3" t="n"/>
      <c r="D87" s="17" t="n"/>
      <c r="E87" s="17" t="n"/>
      <c r="F87" s="33" t="n"/>
      <c r="G87" s="26">
        <f>IF(I87="Ready",(E87-D87)*24,"")</f>
        <v/>
      </c>
      <c r="H87" s="26">
        <f>IF(I87="Ready",G87-F87/60,"")</f>
        <v/>
      </c>
      <c r="I87" s="10">
        <f>IF(COUNTA(A87:F87)=0,"",IF(OR(COUNTA(A87:F87)&lt;6,COUNTBLANK(A87:F87)&gt;0,COUNT(D87:F87)&lt;&gt;3),"Incomplete",IF(Settings!$B$8&lt;&gt;"Ready","Check",IF(OR(LEN(TRIM(A87&amp;""))=0,LEN(TRIM(B87&amp;""))=0,LEN(TRIM(C87&amp;""))=0,COUNTIF($A$2:$A$101,A87)&lt;&gt;1,COUNTIF('Weekly Review'!$A$2:$A$101,B87)&lt;&gt;1,D87&lt;Settings!$B$2,E87&gt;Settings!$B$2+7,E87&lt;=D87,(E87-D87)*24&gt;Settings!$B$5,F87&lt;0,F87&gt;(E87-D87)*1440),"Check","Ready"))))</f>
        <v/>
      </c>
    </row>
    <row r="88" ht="31" customHeight="1">
      <c r="A88" s="3" t="n"/>
      <c r="B88" s="3" t="n"/>
      <c r="C88" s="3" t="n"/>
      <c r="D88" s="17" t="n"/>
      <c r="E88" s="17" t="n"/>
      <c r="F88" s="33" t="n"/>
      <c r="G88" s="24">
        <f>IF(I88="Ready",(E88-D88)*24,"")</f>
        <v/>
      </c>
      <c r="H88" s="24">
        <f>IF(I88="Ready",G88-F88/60,"")</f>
        <v/>
      </c>
      <c r="I88" s="7">
        <f>IF(COUNTA(A88:F88)=0,"",IF(OR(COUNTA(A88:F88)&lt;6,COUNTBLANK(A88:F88)&gt;0,COUNT(D88:F88)&lt;&gt;3),"Incomplete",IF(Settings!$B$8&lt;&gt;"Ready","Check",IF(OR(LEN(TRIM(A88&amp;""))=0,LEN(TRIM(B88&amp;""))=0,LEN(TRIM(C88&amp;""))=0,COUNTIF($A$2:$A$101,A88)&lt;&gt;1,COUNTIF('Weekly Review'!$A$2:$A$101,B88)&lt;&gt;1,D88&lt;Settings!$B$2,E88&gt;Settings!$B$2+7,E88&lt;=D88,(E88-D88)*24&gt;Settings!$B$5,F88&lt;0,F88&gt;(E88-D88)*1440),"Check","Ready"))))</f>
        <v/>
      </c>
    </row>
    <row r="89" ht="31" customHeight="1">
      <c r="A89" s="3" t="n"/>
      <c r="B89" s="3" t="n"/>
      <c r="C89" s="3" t="n"/>
      <c r="D89" s="17" t="n"/>
      <c r="E89" s="17" t="n"/>
      <c r="F89" s="33" t="n"/>
      <c r="G89" s="26">
        <f>IF(I89="Ready",(E89-D89)*24,"")</f>
        <v/>
      </c>
      <c r="H89" s="26">
        <f>IF(I89="Ready",G89-F89/60,"")</f>
        <v/>
      </c>
      <c r="I89" s="10">
        <f>IF(COUNTA(A89:F89)=0,"",IF(OR(COUNTA(A89:F89)&lt;6,COUNTBLANK(A89:F89)&gt;0,COUNT(D89:F89)&lt;&gt;3),"Incomplete",IF(Settings!$B$8&lt;&gt;"Ready","Check",IF(OR(LEN(TRIM(A89&amp;""))=0,LEN(TRIM(B89&amp;""))=0,LEN(TRIM(C89&amp;""))=0,COUNTIF($A$2:$A$101,A89)&lt;&gt;1,COUNTIF('Weekly Review'!$A$2:$A$101,B89)&lt;&gt;1,D89&lt;Settings!$B$2,E89&gt;Settings!$B$2+7,E89&lt;=D89,(E89-D89)*24&gt;Settings!$B$5,F89&lt;0,F89&gt;(E89-D89)*1440),"Check","Ready"))))</f>
        <v/>
      </c>
    </row>
    <row r="90" ht="31" customHeight="1">
      <c r="A90" s="3" t="n"/>
      <c r="B90" s="3" t="n"/>
      <c r="C90" s="3" t="n"/>
      <c r="D90" s="17" t="n"/>
      <c r="E90" s="17" t="n"/>
      <c r="F90" s="33" t="n"/>
      <c r="G90" s="24">
        <f>IF(I90="Ready",(E90-D90)*24,"")</f>
        <v/>
      </c>
      <c r="H90" s="24">
        <f>IF(I90="Ready",G90-F90/60,"")</f>
        <v/>
      </c>
      <c r="I90" s="7">
        <f>IF(COUNTA(A90:F90)=0,"",IF(OR(COUNTA(A90:F90)&lt;6,COUNTBLANK(A90:F90)&gt;0,COUNT(D90:F90)&lt;&gt;3),"Incomplete",IF(Settings!$B$8&lt;&gt;"Ready","Check",IF(OR(LEN(TRIM(A90&amp;""))=0,LEN(TRIM(B90&amp;""))=0,LEN(TRIM(C90&amp;""))=0,COUNTIF($A$2:$A$101,A90)&lt;&gt;1,COUNTIF('Weekly Review'!$A$2:$A$101,B90)&lt;&gt;1,D90&lt;Settings!$B$2,E90&gt;Settings!$B$2+7,E90&lt;=D90,(E90-D90)*24&gt;Settings!$B$5,F90&lt;0,F90&gt;(E90-D90)*1440),"Check","Ready"))))</f>
        <v/>
      </c>
    </row>
    <row r="91" ht="31" customHeight="1">
      <c r="A91" s="3" t="n"/>
      <c r="B91" s="3" t="n"/>
      <c r="C91" s="3" t="n"/>
      <c r="D91" s="17" t="n"/>
      <c r="E91" s="17" t="n"/>
      <c r="F91" s="33" t="n"/>
      <c r="G91" s="26">
        <f>IF(I91="Ready",(E91-D91)*24,"")</f>
        <v/>
      </c>
      <c r="H91" s="26">
        <f>IF(I91="Ready",G91-F91/60,"")</f>
        <v/>
      </c>
      <c r="I91" s="10">
        <f>IF(COUNTA(A91:F91)=0,"",IF(OR(COUNTA(A91:F91)&lt;6,COUNTBLANK(A91:F91)&gt;0,COUNT(D91:F91)&lt;&gt;3),"Incomplete",IF(Settings!$B$8&lt;&gt;"Ready","Check",IF(OR(LEN(TRIM(A91&amp;""))=0,LEN(TRIM(B91&amp;""))=0,LEN(TRIM(C91&amp;""))=0,COUNTIF($A$2:$A$101,A91)&lt;&gt;1,COUNTIF('Weekly Review'!$A$2:$A$101,B91)&lt;&gt;1,D91&lt;Settings!$B$2,E91&gt;Settings!$B$2+7,E91&lt;=D91,(E91-D91)*24&gt;Settings!$B$5,F91&lt;0,F91&gt;(E91-D91)*1440),"Check","Ready"))))</f>
        <v/>
      </c>
    </row>
    <row r="92" ht="31" customHeight="1">
      <c r="A92" s="3" t="n"/>
      <c r="B92" s="3" t="n"/>
      <c r="C92" s="3" t="n"/>
      <c r="D92" s="17" t="n"/>
      <c r="E92" s="17" t="n"/>
      <c r="F92" s="33" t="n"/>
      <c r="G92" s="24">
        <f>IF(I92="Ready",(E92-D92)*24,"")</f>
        <v/>
      </c>
      <c r="H92" s="24">
        <f>IF(I92="Ready",G92-F92/60,"")</f>
        <v/>
      </c>
      <c r="I92" s="7">
        <f>IF(COUNTA(A92:F92)=0,"",IF(OR(COUNTA(A92:F92)&lt;6,COUNTBLANK(A92:F92)&gt;0,COUNT(D92:F92)&lt;&gt;3),"Incomplete",IF(Settings!$B$8&lt;&gt;"Ready","Check",IF(OR(LEN(TRIM(A92&amp;""))=0,LEN(TRIM(B92&amp;""))=0,LEN(TRIM(C92&amp;""))=0,COUNTIF($A$2:$A$101,A92)&lt;&gt;1,COUNTIF('Weekly Review'!$A$2:$A$101,B92)&lt;&gt;1,D92&lt;Settings!$B$2,E92&gt;Settings!$B$2+7,E92&lt;=D92,(E92-D92)*24&gt;Settings!$B$5,F92&lt;0,F92&gt;(E92-D92)*1440),"Check","Ready"))))</f>
        <v/>
      </c>
    </row>
    <row r="93" ht="31" customHeight="1">
      <c r="A93" s="3" t="n"/>
      <c r="B93" s="3" t="n"/>
      <c r="C93" s="3" t="n"/>
      <c r="D93" s="17" t="n"/>
      <c r="E93" s="17" t="n"/>
      <c r="F93" s="33" t="n"/>
      <c r="G93" s="26">
        <f>IF(I93="Ready",(E93-D93)*24,"")</f>
        <v/>
      </c>
      <c r="H93" s="26">
        <f>IF(I93="Ready",G93-F93/60,"")</f>
        <v/>
      </c>
      <c r="I93" s="10">
        <f>IF(COUNTA(A93:F93)=0,"",IF(OR(COUNTA(A93:F93)&lt;6,COUNTBLANK(A93:F93)&gt;0,COUNT(D93:F93)&lt;&gt;3),"Incomplete",IF(Settings!$B$8&lt;&gt;"Ready","Check",IF(OR(LEN(TRIM(A93&amp;""))=0,LEN(TRIM(B93&amp;""))=0,LEN(TRIM(C93&amp;""))=0,COUNTIF($A$2:$A$101,A93)&lt;&gt;1,COUNTIF('Weekly Review'!$A$2:$A$101,B93)&lt;&gt;1,D93&lt;Settings!$B$2,E93&gt;Settings!$B$2+7,E93&lt;=D93,(E93-D93)*24&gt;Settings!$B$5,F93&lt;0,F93&gt;(E93-D93)*1440),"Check","Ready"))))</f>
        <v/>
      </c>
    </row>
    <row r="94" ht="31" customHeight="1">
      <c r="A94" s="3" t="n"/>
      <c r="B94" s="3" t="n"/>
      <c r="C94" s="3" t="n"/>
      <c r="D94" s="17" t="n"/>
      <c r="E94" s="17" t="n"/>
      <c r="F94" s="33" t="n"/>
      <c r="G94" s="24">
        <f>IF(I94="Ready",(E94-D94)*24,"")</f>
        <v/>
      </c>
      <c r="H94" s="24">
        <f>IF(I94="Ready",G94-F94/60,"")</f>
        <v/>
      </c>
      <c r="I94" s="7">
        <f>IF(COUNTA(A94:F94)=0,"",IF(OR(COUNTA(A94:F94)&lt;6,COUNTBLANK(A94:F94)&gt;0,COUNT(D94:F94)&lt;&gt;3),"Incomplete",IF(Settings!$B$8&lt;&gt;"Ready","Check",IF(OR(LEN(TRIM(A94&amp;""))=0,LEN(TRIM(B94&amp;""))=0,LEN(TRIM(C94&amp;""))=0,COUNTIF($A$2:$A$101,A94)&lt;&gt;1,COUNTIF('Weekly Review'!$A$2:$A$101,B94)&lt;&gt;1,D94&lt;Settings!$B$2,E94&gt;Settings!$B$2+7,E94&lt;=D94,(E94-D94)*24&gt;Settings!$B$5,F94&lt;0,F94&gt;(E94-D94)*1440),"Check","Ready"))))</f>
        <v/>
      </c>
    </row>
    <row r="95" ht="31" customHeight="1">
      <c r="A95" s="3" t="n"/>
      <c r="B95" s="3" t="n"/>
      <c r="C95" s="3" t="n"/>
      <c r="D95" s="17" t="n"/>
      <c r="E95" s="17" t="n"/>
      <c r="F95" s="33" t="n"/>
      <c r="G95" s="26">
        <f>IF(I95="Ready",(E95-D95)*24,"")</f>
        <v/>
      </c>
      <c r="H95" s="26">
        <f>IF(I95="Ready",G95-F95/60,"")</f>
        <v/>
      </c>
      <c r="I95" s="10">
        <f>IF(COUNTA(A95:F95)=0,"",IF(OR(COUNTA(A95:F95)&lt;6,COUNTBLANK(A95:F95)&gt;0,COUNT(D95:F95)&lt;&gt;3),"Incomplete",IF(Settings!$B$8&lt;&gt;"Ready","Check",IF(OR(LEN(TRIM(A95&amp;""))=0,LEN(TRIM(B95&amp;""))=0,LEN(TRIM(C95&amp;""))=0,COUNTIF($A$2:$A$101,A95)&lt;&gt;1,COUNTIF('Weekly Review'!$A$2:$A$101,B95)&lt;&gt;1,D95&lt;Settings!$B$2,E95&gt;Settings!$B$2+7,E95&lt;=D95,(E95-D95)*24&gt;Settings!$B$5,F95&lt;0,F95&gt;(E95-D95)*1440),"Check","Ready"))))</f>
        <v/>
      </c>
    </row>
    <row r="96" ht="31" customHeight="1">
      <c r="A96" s="3" t="n"/>
      <c r="B96" s="3" t="n"/>
      <c r="C96" s="3" t="n"/>
      <c r="D96" s="17" t="n"/>
      <c r="E96" s="17" t="n"/>
      <c r="F96" s="33" t="n"/>
      <c r="G96" s="24">
        <f>IF(I96="Ready",(E96-D96)*24,"")</f>
        <v/>
      </c>
      <c r="H96" s="24">
        <f>IF(I96="Ready",G96-F96/60,"")</f>
        <v/>
      </c>
      <c r="I96" s="7">
        <f>IF(COUNTA(A96:F96)=0,"",IF(OR(COUNTA(A96:F96)&lt;6,COUNTBLANK(A96:F96)&gt;0,COUNT(D96:F96)&lt;&gt;3),"Incomplete",IF(Settings!$B$8&lt;&gt;"Ready","Check",IF(OR(LEN(TRIM(A96&amp;""))=0,LEN(TRIM(B96&amp;""))=0,LEN(TRIM(C96&amp;""))=0,COUNTIF($A$2:$A$101,A96)&lt;&gt;1,COUNTIF('Weekly Review'!$A$2:$A$101,B96)&lt;&gt;1,D96&lt;Settings!$B$2,E96&gt;Settings!$B$2+7,E96&lt;=D96,(E96-D96)*24&gt;Settings!$B$5,F96&lt;0,F96&gt;(E96-D96)*1440),"Check","Ready"))))</f>
        <v/>
      </c>
    </row>
    <row r="97" ht="31" customHeight="1">
      <c r="A97" s="3" t="n"/>
      <c r="B97" s="3" t="n"/>
      <c r="C97" s="3" t="n"/>
      <c r="D97" s="17" t="n"/>
      <c r="E97" s="17" t="n"/>
      <c r="F97" s="33" t="n"/>
      <c r="G97" s="26">
        <f>IF(I97="Ready",(E97-D97)*24,"")</f>
        <v/>
      </c>
      <c r="H97" s="26">
        <f>IF(I97="Ready",G97-F97/60,"")</f>
        <v/>
      </c>
      <c r="I97" s="10">
        <f>IF(COUNTA(A97:F97)=0,"",IF(OR(COUNTA(A97:F97)&lt;6,COUNTBLANK(A97:F97)&gt;0,COUNT(D97:F97)&lt;&gt;3),"Incomplete",IF(Settings!$B$8&lt;&gt;"Ready","Check",IF(OR(LEN(TRIM(A97&amp;""))=0,LEN(TRIM(B97&amp;""))=0,LEN(TRIM(C97&amp;""))=0,COUNTIF($A$2:$A$101,A97)&lt;&gt;1,COUNTIF('Weekly Review'!$A$2:$A$101,B97)&lt;&gt;1,D97&lt;Settings!$B$2,E97&gt;Settings!$B$2+7,E97&lt;=D97,(E97-D97)*24&gt;Settings!$B$5,F97&lt;0,F97&gt;(E97-D97)*1440),"Check","Ready"))))</f>
        <v/>
      </c>
    </row>
    <row r="98" ht="31" customHeight="1">
      <c r="A98" s="3" t="n"/>
      <c r="B98" s="3" t="n"/>
      <c r="C98" s="3" t="n"/>
      <c r="D98" s="17" t="n"/>
      <c r="E98" s="17" t="n"/>
      <c r="F98" s="33" t="n"/>
      <c r="G98" s="24">
        <f>IF(I98="Ready",(E98-D98)*24,"")</f>
        <v/>
      </c>
      <c r="H98" s="24">
        <f>IF(I98="Ready",G98-F98/60,"")</f>
        <v/>
      </c>
      <c r="I98" s="7">
        <f>IF(COUNTA(A98:F98)=0,"",IF(OR(COUNTA(A98:F98)&lt;6,COUNTBLANK(A98:F98)&gt;0,COUNT(D98:F98)&lt;&gt;3),"Incomplete",IF(Settings!$B$8&lt;&gt;"Ready","Check",IF(OR(LEN(TRIM(A98&amp;""))=0,LEN(TRIM(B98&amp;""))=0,LEN(TRIM(C98&amp;""))=0,COUNTIF($A$2:$A$101,A98)&lt;&gt;1,COUNTIF('Weekly Review'!$A$2:$A$101,B98)&lt;&gt;1,D98&lt;Settings!$B$2,E98&gt;Settings!$B$2+7,E98&lt;=D98,(E98-D98)*24&gt;Settings!$B$5,F98&lt;0,F98&gt;(E98-D98)*1440),"Check","Ready"))))</f>
        <v/>
      </c>
    </row>
    <row r="99" ht="31" customHeight="1">
      <c r="A99" s="3" t="n"/>
      <c r="B99" s="3" t="n"/>
      <c r="C99" s="3" t="n"/>
      <c r="D99" s="17" t="n"/>
      <c r="E99" s="17" t="n"/>
      <c r="F99" s="33" t="n"/>
      <c r="G99" s="26">
        <f>IF(I99="Ready",(E99-D99)*24,"")</f>
        <v/>
      </c>
      <c r="H99" s="26">
        <f>IF(I99="Ready",G99-F99/60,"")</f>
        <v/>
      </c>
      <c r="I99" s="10">
        <f>IF(COUNTA(A99:F99)=0,"",IF(OR(COUNTA(A99:F99)&lt;6,COUNTBLANK(A99:F99)&gt;0,COUNT(D99:F99)&lt;&gt;3),"Incomplete",IF(Settings!$B$8&lt;&gt;"Ready","Check",IF(OR(LEN(TRIM(A99&amp;""))=0,LEN(TRIM(B99&amp;""))=0,LEN(TRIM(C99&amp;""))=0,COUNTIF($A$2:$A$101,A99)&lt;&gt;1,COUNTIF('Weekly Review'!$A$2:$A$101,B99)&lt;&gt;1,D99&lt;Settings!$B$2,E99&gt;Settings!$B$2+7,E99&lt;=D99,(E99-D99)*24&gt;Settings!$B$5,F99&lt;0,F99&gt;(E99-D99)*1440),"Check","Ready"))))</f>
        <v/>
      </c>
    </row>
    <row r="100" ht="31" customHeight="1">
      <c r="A100" s="3" t="n"/>
      <c r="B100" s="3" t="n"/>
      <c r="C100" s="3" t="n"/>
      <c r="D100" s="17" t="n"/>
      <c r="E100" s="17" t="n"/>
      <c r="F100" s="33" t="n"/>
      <c r="G100" s="24">
        <f>IF(I100="Ready",(E100-D100)*24,"")</f>
        <v/>
      </c>
      <c r="H100" s="24">
        <f>IF(I100="Ready",G100-F100/60,"")</f>
        <v/>
      </c>
      <c r="I100" s="7">
        <f>IF(COUNTA(A100:F100)=0,"",IF(OR(COUNTA(A100:F100)&lt;6,COUNTBLANK(A100:F100)&gt;0,COUNT(D100:F100)&lt;&gt;3),"Incomplete",IF(Settings!$B$8&lt;&gt;"Ready","Check",IF(OR(LEN(TRIM(A100&amp;""))=0,LEN(TRIM(B100&amp;""))=0,LEN(TRIM(C100&amp;""))=0,COUNTIF($A$2:$A$101,A100)&lt;&gt;1,COUNTIF('Weekly Review'!$A$2:$A$101,B100)&lt;&gt;1,D100&lt;Settings!$B$2,E100&gt;Settings!$B$2+7,E100&lt;=D100,(E100-D100)*24&gt;Settings!$B$5,F100&lt;0,F100&gt;(E100-D100)*1440),"Check","Ready"))))</f>
        <v/>
      </c>
    </row>
    <row r="101" ht="31" customHeight="1">
      <c r="A101" s="3" t="n"/>
      <c r="B101" s="3" t="n"/>
      <c r="C101" s="3" t="n"/>
      <c r="D101" s="17" t="n"/>
      <c r="E101" s="17" t="n"/>
      <c r="F101" s="33" t="n"/>
      <c r="G101" s="26">
        <f>IF(I101="Ready",(E101-D101)*24,"")</f>
        <v/>
      </c>
      <c r="H101" s="26">
        <f>IF(I101="Ready",G101-F101/60,"")</f>
        <v/>
      </c>
      <c r="I101" s="10">
        <f>IF(COUNTA(A101:F101)=0,"",IF(OR(COUNTA(A101:F101)&lt;6,COUNTBLANK(A101:F101)&gt;0,COUNT(D101:F101)&lt;&gt;3),"Incomplete",IF(Settings!$B$8&lt;&gt;"Ready","Check",IF(OR(LEN(TRIM(A101&amp;""))=0,LEN(TRIM(B101&amp;""))=0,LEN(TRIM(C101&amp;""))=0,COUNTIF($A$2:$A$101,A101)&lt;&gt;1,COUNTIF('Weekly Review'!$A$2:$A$101,B101)&lt;&gt;1,D101&lt;Settings!$B$2,E101&gt;Settings!$B$2+7,E101&lt;=D101,(E101-D101)*24&gt;Settings!$B$5,F101&lt;0,F101&gt;(E101-D101)*1440),"Check","Ready"))))</f>
        <v/>
      </c>
    </row>
  </sheetData>
  <conditionalFormatting sqref="A2:I101">
    <cfRule type="expression" priority="1" dxfId="0">
      <formula>OR($I2="Incomplete",$I2="Check")</formula>
    </cfRule>
  </conditionalFormatting>
  <dataValidations count="5">
    <dataValidation sqref="A2:A101" showDropDown="0" showInputMessage="1" showErrorMessage="1" allowBlank="0" errorTitle="Unique assignment ID" error="Enter a unique, nonblank assignment ID." promptTitle="Unique assignment ID" prompt="Enter a unique, nonblank assignment ID." type="custom" errorStyle="stop">
      <formula1>=OR(COUNTA($A2:$F2)=0,AND(LEN(TRIM(A2&amp;""))&gt;0,COUNTIF($A$2:$A$101,A2)=1))</formula1>
    </dataValidation>
    <dataValidation sqref="B2:B101" showDropDown="0" showInputMessage="1" showErrorMessage="1" allowBlank="0" errorTitle="Fictional guard roster" error="Choose a guard ID from Weekly Review." promptTitle="Fictional guard roster" prompt="Choose a guard ID from Weekly Review." type="list" errorStyle="stop">
      <formula1>INDIRECT("'Weekly Review'!$A$2:$A$101")</formula1>
    </dataValidation>
    <dataValidation sqref="C2:C101" showDropDown="0" showInputMessage="1" showErrorMessage="1" allowBlank="0" errorTitle="Required post" error="Enter a post for each assignment." promptTitle="Required post" prompt="Enter a post for each assignment." type="custom" errorStyle="stop">
      <formula1>=OR(COUNTA($A2:$F2)=0,LEN(TRIM(C2&amp;""))&gt;0)</formula1>
    </dataValidation>
    <dataValidation sqref="D2:E101" showDropDown="0" showInputMessage="1" showErrorMessage="1" allowBlank="0" errorTitle="Dated timestamp" error="Enter a numeric date and time, including the date for overnight shifts." promptTitle="Dated timestamp" prompt="Enter a numeric date and time, including the date for overnight shifts." type="custom" errorStyle="stop">
      <formula1>=OR(COUNTA($A2:$F2)=0,AND(ISNUMBER(D2),D2&gt;=1,D2&lt;2958466))</formula1>
    </dataValidation>
    <dataValidation sqref="F2:F101" showDropDown="0" showInputMessage="1" showErrorMessage="1" allowBlank="0" errorTitle="Required unpaid break" error="Enter nonnegative break minutes. Enter zero explicitly if none." promptTitle="Required unpaid break" prompt="Enter nonnegative break minutes. Enter zero explicitly if none." type="custom" errorStyle="stop">
      <formula1>=OR(COUNTA($A2:$F2)=0,AND(ISNUMBER(F2),F2&gt;=0))</formula1>
    </dataValidation>
  </dataValidations>
  <printOptions horizontalCentered="1"/>
  <pageMargins left="0.75" right="0.75" top="1" bottom="1" header="0.5" footer="0.5"/>
  <pageSetup orientation="landscape" paperSize="8" fitToHeight="0" fitToWidth="1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25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5" customWidth="1" min="1" max="1"/>
    <col width="34" customWidth="1" min="2" max="2"/>
    <col width="88" customWidth="1" min="3" max="3"/>
  </cols>
  <sheetData>
    <row r="1" ht="32" customHeight="1">
      <c r="A1" s="1" t="inlineStr">
        <is>
          <t>Setting or Instruction</t>
        </is>
      </c>
      <c r="B1" s="1" t="inlineStr">
        <is>
          <t>Value</t>
        </is>
      </c>
      <c r="C1" s="1" t="inlineStr">
        <is>
          <t>Explanation</t>
        </is>
      </c>
    </row>
    <row r="2" ht="54" customHeight="1">
      <c r="A2" s="7" t="inlineStr">
        <is>
          <t>Week Start</t>
        </is>
      </c>
      <c r="B2" s="34" t="n">
        <v>46293</v>
      </c>
      <c r="C2" s="7" t="inlineStr">
        <is>
          <t>Editable Monday date. The selected week runs from this date at midnight through the next Monday at midnight.</t>
        </is>
      </c>
    </row>
    <row r="3" ht="54" customHeight="1">
      <c r="A3" s="10" t="inlineStr">
        <is>
          <t>Weekly Threshold (hours)</t>
        </is>
      </c>
      <c r="B3" s="35" t="n">
        <v>40</v>
      </c>
      <c r="C3" s="10" t="inlineStr">
        <is>
          <t>Fictional planning assumption, not a legal default. Other planned paid time must be included.</t>
        </is>
      </c>
    </row>
    <row r="4" ht="54" customHeight="1">
      <c r="A4" s="7" t="inlineStr">
        <is>
          <t>Premium Multiplier</t>
        </is>
      </c>
      <c r="B4" s="35" t="n">
        <v>1.5</v>
      </c>
      <c r="C4" s="7" t="inlineStr">
        <is>
          <t>Fictional planning assumption. Incremental premium uses the multiplier minus 1.</t>
        </is>
      </c>
    </row>
    <row r="5" ht="54" customHeight="1">
      <c r="A5" s="10" t="inlineStr">
        <is>
          <t>Maximum Shift Duration (hours)</t>
        </is>
      </c>
      <c r="B5" s="35" t="n">
        <v>16</v>
      </c>
      <c r="C5" s="10" t="inlineStr">
        <is>
          <t>Fictional input-review limit, not a legal or staffing guarantee.</t>
        </is>
      </c>
    </row>
    <row r="6" ht="54" customHeight="1">
      <c r="A6" s="7" t="inlineStr">
        <is>
          <t>Planning Basis</t>
        </is>
      </c>
      <c r="B6" s="7" t="inlineStr">
        <is>
          <t>Planned paid hours only</t>
        </is>
      </c>
      <c r="C6" s="7" t="inlineStr">
        <is>
          <t>No actual attendance or billable hours are recorded. This workbook is not payroll or a legal determination.</t>
        </is>
      </c>
    </row>
    <row r="7" ht="54" customHeight="1">
      <c r="A7" s="10" t="inlineStr">
        <is>
          <t>Invalid Assignment Count</t>
        </is>
      </c>
      <c r="B7" s="21">
        <f>COUNTIF(Assignments!I2:I101,"Incomplete")+COUNTIF(Assignments!I2:I101,"Check")</f>
        <v/>
      </c>
      <c r="C7" s="10" t="inlineStr">
        <is>
          <t>Any incomplete or check assignment blocks every guard's approval metrics. Unused rows are not exceptions.</t>
        </is>
      </c>
    </row>
    <row r="8" ht="54" customHeight="1">
      <c r="A8" s="7" t="inlineStr">
        <is>
          <t>Assumption Status</t>
        </is>
      </c>
      <c r="B8" s="7">
        <f>IF(COUNT(B2:B5)&lt;&gt;4,"Review required",IF(OR(B2&lt;1,B2&gt;2958458,B2&lt;&gt;INT(B2),B3&lt;=0,B4&lt;1,B5&lt;=0),"Review required",IF(OR(WEEKDAY(B2,2)&lt;&gt;1,NOT(OR(B9="No transition (fictional)",B9="No transition confirmed",B9="Manual adjustment completed"))),"Review required","Ready")))</f>
        <v/>
      </c>
      <c r="C8" s="7" t="inlineStr">
        <is>
          <t>Invalid assumptions or unresolved time-basis review block approval metrics.</t>
        </is>
      </c>
    </row>
    <row r="9" ht="54" customHeight="1">
      <c r="A9" s="10" t="inlineStr">
        <is>
          <t>Time Basis Review</t>
        </is>
      </c>
      <c r="B9" s="3" t="inlineStr">
        <is>
          <t>No transition (fictional)</t>
        </is>
      </c>
      <c r="C9" s="10" t="inlineStr">
        <is>
          <t>Fictional examples assume one site-local time basis with no daylight-saving transition. Confirm this before operational use.</t>
        </is>
      </c>
    </row>
    <row r="10"/>
    <row r="11" ht="68" customHeight="1">
      <c r="A11" s="22" t="inlineStr">
        <is>
          <t>Fictional Examples</t>
        </is>
      </c>
      <c r="B11" s="10" t="inlineStr">
        <is>
          <t>Instruction</t>
        </is>
      </c>
      <c r="C11" s="10" t="inlineStr">
        <is>
          <t>Every populated assignment, guard, post, rate, and planning assumption is fictional. F-01 through F-08 are fictional guard IDs; F-05 through F-08 have no planned assignments.</t>
        </is>
      </c>
    </row>
    <row r="12" ht="68" customHeight="1">
      <c r="A12" s="22" t="inlineStr">
        <is>
          <t>Workflow</t>
        </is>
      </c>
      <c r="B12" s="7" t="inlineStr">
        <is>
          <t>Instruction</t>
        </is>
      </c>
      <c r="C12" s="7" t="inlineStr">
        <is>
          <t>Set the week and assumptions, confirm the time basis, then enter unique guard IDs and positive rates. Enter assignments and clear all exceptions before reviewing premium exposure.</t>
        </is>
      </c>
    </row>
    <row r="13" ht="68" customHeight="1">
      <c r="A13" s="22" t="inlineStr">
        <is>
          <t>Editable Cells</t>
        </is>
      </c>
      <c r="B13" s="10" t="inlineStr">
        <is>
          <t>Instruction</t>
        </is>
      </c>
      <c r="C13" s="10" t="inlineStr">
        <is>
          <t>Pale cream cells are inputs. Formula cells are not protected; do not overwrite them. Rows 2–101 are prepared on both input tables. Clear inputs, not formulas, when removing records.</t>
        </is>
      </c>
    </row>
    <row r="14" ht="68" customHeight="1">
      <c r="A14" s="22" t="inlineStr">
        <is>
          <t>Required Breaks</t>
        </is>
      </c>
      <c r="B14" s="7" t="inlineStr">
        <is>
          <t>Instruction</t>
        </is>
      </c>
      <c r="C14" s="7" t="inlineStr">
        <is>
          <t>An unpaid break is required for every assignment. Enter zero explicitly if none is planned. Blank breaks are incomplete. Breaks must not exceed the shift duration.</t>
        </is>
      </c>
    </row>
    <row r="15" ht="68" customHeight="1">
      <c r="A15" s="22" t="inlineStr">
        <is>
          <t>Overnight and Week Boundaries</t>
        </is>
      </c>
      <c r="B15" s="10" t="inlineStr">
        <is>
          <t>Instruction</t>
        </is>
      </c>
      <c r="C15" s="10" t="inlineStr">
        <is>
          <t>Use explicit start and end dates for overnight shifts. End must be after start. Split shifts crossing the selected week boundary and allocate breaks to the appropriate segment.</t>
        </is>
      </c>
    </row>
    <row r="16" ht="68" customHeight="1">
      <c r="A16" s="22" t="inlineStr">
        <is>
          <t>Daylight-Saving Review</t>
        </is>
      </c>
      <c r="B16" s="7" t="inlineStr">
        <is>
          <t>Instruction</t>
        </is>
      </c>
      <c r="C16" s="7" t="inlineStr">
        <is>
          <t>For an operational week, choose No transition confirmed only after checking the site-local time basis. Choose Transition: review required if a clock change occurs. Manually adjust the plan to one consistent time basis before selecting Manual adjustment completed.</t>
        </is>
      </c>
    </row>
    <row r="17" ht="68" customHeight="1">
      <c r="A17" s="22" t="inlineStr">
        <is>
          <t>Valid-Record Subtotal</t>
        </is>
      </c>
      <c r="B17" s="10" t="inlineStr">
        <is>
          <t>Instruction</t>
        </is>
      </c>
      <c r="C17" s="10" t="inlineStr">
        <is>
          <t>Valid Planned Paid Hours includes only Ready assignments. It is not a complete workload total while exceptions exist. Any invalid assignment blocks approval metrics globally.</t>
        </is>
      </c>
    </row>
    <row r="18" ht="68" customHeight="1">
      <c r="A18" s="22" t="inlineStr">
        <is>
          <t>Premium Calculation</t>
        </is>
      </c>
      <c r="B18" s="7" t="inlineStr">
        <is>
          <t>Instruction</t>
        </is>
      </c>
      <c r="C18" s="7" t="inlineStr">
        <is>
          <t>Hours below threshold = MAX(0, threshold minus valid planned paid hours). Premium hours = MAX(0, valid planned paid hours minus threshold). Premium cost = premium hours × base rate × (multiplier minus 1).</t>
        </is>
      </c>
    </row>
    <row r="19" ht="68" customHeight="1">
      <c r="A19" s="22" t="inlineStr">
        <is>
          <t>Labor Cost</t>
        </is>
      </c>
      <c r="B19" s="10" t="inlineStr">
        <is>
          <t>Instruction</t>
        </is>
      </c>
      <c r="C19" s="10" t="inlineStr">
        <is>
          <t>Forecast paid labor cost = valid planned paid hours × base rate + incremental premium cost. It excludes other employer costs. Calculations are not rounded internally.</t>
        </is>
      </c>
    </row>
    <row r="20" ht="68" customHeight="1">
      <c r="A20" s="22" t="inlineStr">
        <is>
          <t>Decision and Sorting</t>
        </is>
      </c>
      <c r="B20" s="7" t="inlineStr">
        <is>
          <t>Instruction</t>
        </is>
      </c>
      <c r="C20" s="7" t="inlineStr">
        <is>
          <t>Filter or sort Weekly Review by Incremental Premium Cost after clearing exceptions. Ready means input checks passed; it does not mean assignments have been approved.</t>
        </is>
      </c>
    </row>
    <row r="21" ht="68" customHeight="1">
      <c r="A21" s="22" t="inlineStr">
        <is>
          <t>Excluded Capabilities</t>
        </is>
      </c>
      <c r="B21" s="10" t="inlineStr">
        <is>
          <t>Instruction</t>
        </is>
      </c>
      <c r="C21" s="10" t="inlineStr">
        <is>
          <t>No daily overtime rules, actual attendance, billable hours, revenue, margin, markup, overlap detection, coverage optimization, staffing sufficiency, dispatch, or attendance verification are implemented.</t>
        </is>
      </c>
    </row>
    <row r="22" ht="68" customHeight="1">
      <c r="A22" s="22" t="inlineStr">
        <is>
          <t>Fictional Baseline</t>
        </is>
      </c>
      <c r="B22" s="7" t="inlineStr">
        <is>
          <t>Instruction</t>
        </is>
      </c>
      <c r="C22" s="7" t="inlineStr">
        <is>
          <t>At the fictional defaults: F-01 = 48 hours, F-02 = 40, F-03 = 24, F-04 = 8; total = 120 hours. Premium = 8 hours; incremental premium cost = $80.00; forecast paid labor cost = $2,480.00.</t>
        </is>
      </c>
    </row>
    <row r="23" ht="68" customHeight="1">
      <c r="A23" s="22" t="inlineStr">
        <is>
          <t>Creation Checks</t>
        </is>
      </c>
      <c r="B23" s="10" t="inlineStr">
        <is>
          <t>Instruction</t>
        </is>
      </c>
      <c r="C23" s="10" t="inlineStr">
        <is>
          <t>The creation script checks workbook structure and an independent Python calculation model, including rows 2, 51, and 101. It does not run an Excel or LibreOffice calculation engine.</t>
        </is>
      </c>
    </row>
    <row r="24" ht="68" customHeight="1">
      <c r="A24" s="22" t="inlineStr">
        <is>
          <t>Recalculation</t>
        </is>
      </c>
      <c r="B24" s="7" t="inlineStr">
        <is>
          <t>Instruction</t>
        </is>
      </c>
      <c r="C24" s="7" t="inlineStr">
        <is>
          <t>Open this file in Excel or LibreOffice and allow automatic recalculation. Formula results are not cached by openpyxl. Verify the fictional baseline before replacing examples.</t>
        </is>
      </c>
    </row>
    <row r="25" ht="68" customHeight="1">
      <c r="A25" s="22" t="inlineStr">
        <is>
          <t>Validation Limits</t>
        </is>
      </c>
      <c r="B25" s="10" t="inlineStr">
        <is>
          <t>Instruction</t>
        </is>
      </c>
      <c r="C25" s="10" t="inlineStr">
        <is>
          <t>Stop validation guides direct entry. Pasted values can bypass validation; status formulas provide additional checks. Review required or Check is never an approval-ready result.</t>
        </is>
      </c>
    </row>
  </sheetData>
  <conditionalFormatting sqref="B7">
    <cfRule type="expression" priority="1" dxfId="0">
      <formula>B7&gt;0</formula>
    </cfRule>
  </conditionalFormatting>
  <conditionalFormatting sqref="B8">
    <cfRule type="expression" priority="2" dxfId="0">
      <formula>B8&lt;&gt;"Ready"</formula>
    </cfRule>
  </conditionalFormatting>
  <dataValidations count="4">
    <dataValidation sqref="B2" showDropDown="0" showInputMessage="1" showErrorMessage="1" allowBlank="0" errorTitle="Monday week start" error="Enter a Monday date without a time." promptTitle="Monday week start" prompt="Enter a Monday date without a time." type="custom" errorStyle="stop">
      <formula1>=IF(ISNUMBER(B2),IF(AND(B2&gt;=1,B2&lt;=2958458,B2=INT(B2)),WEEKDAY(B2,2)=1,FALSE),FALSE)</formula1>
    </dataValidation>
    <dataValidation sqref="B3 B5" showDropDown="0" showInputMessage="1" showErrorMessage="1" allowBlank="0" errorTitle="Positive hours" error="Enter hours greater than zero." promptTitle="Positive hours" prompt="Enter hours greater than zero." type="decimal" errorStyle="stop" operator="greaterThan">
      <formula1>0</formula1>
    </dataValidation>
    <dataValidation sqref="B4" showDropDown="0" showInputMessage="1" showErrorMessage="1" allowBlank="0" errorTitle="Premium multiplier" error="Enter a numeric multiplier of at least 1." promptTitle="Premium multiplier" prompt="Enter a numeric multiplier of at least 1." type="decimal" errorStyle="stop" operator="greaterThanOrEqual">
      <formula1>1</formula1>
    </dataValidation>
    <dataValidation sqref="B9" showDropDown="0" showInputMessage="1" showErrorMessage="1" allowBlank="0" errorTitle="Time basis review" error="Flag a transition week for manual adjustment before interpreting exposure." promptTitle="Time basis review" prompt="Flag a transition week for manual adjustment before interpreting exposure." type="list" errorStyle="stop">
      <formula1>"No transition (fictional),No transition confirmed,Transition: review required,Manual adjustment completed"</formula1>
    </dataValidation>
  </dataValidations>
  <pageMargins left="0.75" right="0.75" top="1" bottom="1" header="0.5" footer="0.5"/>
  <pageSetup orientation="landscape" paperSize="8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2026-09-29T19:33:47Z</dcterms:created>
  <dcterms:modified xmlns:dcterms="http://purl.org/dc/terms/" xmlns:xsi="http://www.w3.org/2001/XMLSchema-instance" xsi:type="dcterms:W3CDTF">2026-09-29T19:33:48+00:00Z</dcterms:modified>
</cp:coreProperties>
</file>