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comments/comment2.xml" ContentType="application/vnd.openxmlformats-officedocument.spreadsheetml.comments+xml"/>
  <Override PartName="/xl/worksheets/sheet4.xml" ContentType="application/vnd.openxmlformats-officedocument.spreadsheetml.worksheet+xml"/>
  <Override PartName="/xl/comments/comment3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ool" sheetId="1" state="visible" r:id="rId1"/>
    <sheet xmlns:r="http://schemas.openxmlformats.org/officeDocument/2006/relationships" name="Approvals" sheetId="2" state="visible" r:id="rId2"/>
    <sheet xmlns:r="http://schemas.openxmlformats.org/officeDocument/2006/relationships" name="Guards" sheetId="3" state="visible" r:id="rId3"/>
    <sheet xmlns:r="http://schemas.openxmlformats.org/officeDocument/2006/relationships" name="Sites" sheetId="4" state="visible" r:id="rId4"/>
  </sheets>
  <definedNames>
    <definedName name="_xlnm._FilterDatabase" localSheetId="0" hidden="1">'Pool'!$A$1:$B$101</definedName>
    <definedName name="_xlnm.Print_Area" localSheetId="0">'Pool'!$A$1:$L$101</definedName>
    <definedName name="_xlnm._FilterDatabase" localSheetId="1" hidden="1">'Approvals'!$A$1:$I$101</definedName>
    <definedName name="_xlnm.Print_Area" localSheetId="1">'Approvals'!$A$1:$I$101</definedName>
    <definedName name="_xlnm._FilterDatabase" localSheetId="2" hidden="1">'Guards'!$A$1:$B$101</definedName>
    <definedName name="_xlnm.Print_Area" localSheetId="2">'Guards'!$A$1:$E$101</definedName>
    <definedName name="_xlnm._FilterDatabase" localSheetId="3" hidden="1">'Sites'!$A$1:$D$21</definedName>
    <definedName name="_xlnm.Print_Area" localSheetId="3">'Sites'!$A$1:$G$21</definedName>
  </definedNames>
  <calcPr calcId="0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MM/DD/YYYY"/>
  </numFmts>
  <fonts count="4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  <font>
      <name val="Calibri"/>
      <b val="1"/>
      <color rgb="001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FFF"/>
      </patternFill>
    </fill>
    <fill>
      <patternFill patternType="solid">
        <fgColor rgb="00F1F5EF"/>
      </patternFill>
    </fill>
    <fill>
      <patternFill patternType="solid">
        <fgColor rgb="00FFF3D6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1" applyAlignment="1" pivotButton="0" quotePrefix="0" xfId="0">
      <alignment horizontal="left" vertical="center" wrapText="1"/>
    </xf>
    <xf numFmtId="0" fontId="1" fillId="6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left" vertical="center"/>
    </xf>
    <xf numFmtId="0" fontId="3" fillId="4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/>
    </xf>
    <xf numFmtId="0" fontId="2" fillId="4" borderId="1" applyAlignment="1" pivotButton="0" quotePrefix="0" xfId="0">
      <alignment horizontal="left" vertical="center"/>
    </xf>
    <xf numFmtId="164" fontId="2" fillId="5" borderId="1" applyAlignment="1" pivotButton="0" quotePrefix="0" xfId="0">
      <alignment horizontal="left" vertical="center"/>
    </xf>
    <xf numFmtId="1" fontId="2" fillId="3" borderId="1" applyAlignment="1" pivotButton="0" quotePrefix="0" xfId="0">
      <alignment horizontal="left" vertical="center"/>
    </xf>
    <xf numFmtId="0" fontId="2" fillId="4" borderId="1" applyAlignment="1" pivotButton="0" quotePrefix="0" xfId="0">
      <alignment horizontal="left" vertical="center" wrapText="1"/>
    </xf>
    <xf numFmtId="164" fontId="2" fillId="4" borderId="1" applyAlignment="1" pivotButton="0" quotePrefix="0" xfId="0">
      <alignment horizontal="left" vertical="center" wrapText="1"/>
    </xf>
    <xf numFmtId="49" fontId="2" fillId="5" borderId="1" applyAlignment="1" pivotButton="0" quotePrefix="0" xfId="0">
      <alignment horizontal="left" vertical="center"/>
    </xf>
    <xf numFmtId="164" fontId="2" fillId="5" borderId="1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ont>
        <name val="Calibri"/>
        <b val="1"/>
        <color rgb="00256447"/>
        <sz val="11"/>
      </font>
      <fill>
        <patternFill patternType="solid">
          <fgColor rgb="00E3EFE5"/>
        </patternFill>
      </fill>
    </dxf>
    <dxf>
      <font>
        <name val="Calibri"/>
        <b val="1"/>
        <color rgb="00943D32"/>
        <sz val="11"/>
      </font>
      <fill>
        <patternFill patternType="solid">
          <fgColor rgb="00FFE3A3"/>
        </patternFill>
      </fill>
    </dxf>
    <dxf>
      <font>
        <name val="Calibri"/>
        <b val="1"/>
        <color rgb="00943D32"/>
        <sz val="11"/>
      </font>
      <fill>
        <patternFill patternType="solid">
          <fgColor rgb="00F9E1DD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omments/comment1.xml><?xml version="1.0" encoding="utf-8"?>
<comments xmlns="http://schemas.openxmlformats.org/spreadsheetml/2006/main">
  <authors>
    <author>Workbook guide</author>
  </authors>
  <commentList>
    <comment ref="A1" authorId="0" shapeId="0">
      <text>
        <t>One current record per guard–site pair. Keep history outside this workbook. All ten populated approval examples are fictional.</t>
      </text>
    </comment>
    <comment ref="F1" authorId="0" shapeId="0">
      <text>
        <t>Inclusive end date. If evidence has no expiration, enter an explicitly agreed review-through date; do not assume unlimited validity.</t>
      </text>
    </comment>
    <comment ref="G1" authorId="0" shapeId="0">
      <text>
        <t>Use a nonsensitive text reference only. An approval represents a human-confirmed bundle of induction requirements; this workbook does not assess the evidence. Missing references require review.</t>
      </text>
    </comment>
    <comment ref="A2" authorId="0" shapeId="0">
      <text>
        <t>Fictional example only. No real guard, client or evidence data.</t>
      </text>
    </comment>
    <comment ref="B2" authorId="0" shapeId="0">
      <text>
        <t>Fictional example only. No real guard, client or evidence data.</t>
      </text>
    </comment>
    <comment ref="C2" authorId="0" shapeId="0">
      <text>
        <t>Fictional example only. No real guard, client or evidence data.</t>
      </text>
    </comment>
    <comment ref="D2" authorId="0" shapeId="0">
      <text>
        <t>Fictional example only. No real guard, client or evidence data.</t>
      </text>
    </comment>
    <comment ref="E2" authorId="0" shapeId="0">
      <text>
        <t>Fictional example only. No real guard, client or evidence data.</t>
      </text>
    </comment>
    <comment ref="F2" authorId="0" shapeId="0">
      <text>
        <t>Fictional example only. No real guard, client or evidence data.</t>
      </text>
    </comment>
    <comment ref="G2" authorId="0" shapeId="0">
      <text>
        <t>Fictional example only. No real guard, client or evidence data.</t>
      </text>
    </comment>
    <comment ref="H2" authorId="0" shapeId="0">
      <text>
        <t>Fictional example only. No real guard, client or evidence data.</t>
      </text>
    </comment>
    <comment ref="A3" authorId="0" shapeId="0">
      <text>
        <t>Fictional example only. No real guard, client or evidence data.</t>
      </text>
    </comment>
    <comment ref="B3" authorId="0" shapeId="0">
      <text>
        <t>Fictional example only. No real guard, client or evidence data.</t>
      </text>
    </comment>
    <comment ref="C3" authorId="0" shapeId="0">
      <text>
        <t>Fictional example only. No real guard, client or evidence data.</t>
      </text>
    </comment>
    <comment ref="D3" authorId="0" shapeId="0">
      <text>
        <t>Fictional example only. No real guard, client or evidence data.</t>
      </text>
    </comment>
    <comment ref="E3" authorId="0" shapeId="0">
      <text>
        <t>Fictional example only. No real guard, client or evidence data.</t>
      </text>
    </comment>
    <comment ref="F3" authorId="0" shapeId="0">
      <text>
        <t>Fictional example only. No real guard, client or evidence data.</t>
      </text>
    </comment>
    <comment ref="G3" authorId="0" shapeId="0">
      <text>
        <t>Fictional example only. No real guard, client or evidence data.</t>
      </text>
    </comment>
    <comment ref="H3" authorId="0" shapeId="0">
      <text>
        <t>Fictional example only. No real guard, client or evidence data.</t>
      </text>
    </comment>
    <comment ref="A4" authorId="0" shapeId="0">
      <text>
        <t>Fictional example only. No real guard, client or evidence data.</t>
      </text>
    </comment>
    <comment ref="B4" authorId="0" shapeId="0">
      <text>
        <t>Fictional example only. No real guard, client or evidence data.</t>
      </text>
    </comment>
    <comment ref="C4" authorId="0" shapeId="0">
      <text>
        <t>Fictional example only. No real guard, client or evidence data.</t>
      </text>
    </comment>
    <comment ref="D4" authorId="0" shapeId="0">
      <text>
        <t>Fictional example only. No real guard, client or evidence data.</t>
      </text>
    </comment>
    <comment ref="E4" authorId="0" shapeId="0">
      <text>
        <t>Fictional example only. No real guard, client or evidence data.</t>
      </text>
    </comment>
    <comment ref="F4" authorId="0" shapeId="0">
      <text>
        <t>Fictional example only. No real guard, client or evidence data.</t>
      </text>
    </comment>
    <comment ref="G4" authorId="0" shapeId="0">
      <text>
        <t>Fictional example only. No real guard, client or evidence data.</t>
      </text>
    </comment>
    <comment ref="H4" authorId="0" shapeId="0">
      <text>
        <t>Fictional example only. No real guard, client or evidence data.</t>
      </text>
    </comment>
    <comment ref="A5" authorId="0" shapeId="0">
      <text>
        <t>Fictional example only. No real guard, client or evidence data.</t>
      </text>
    </comment>
    <comment ref="B5" authorId="0" shapeId="0">
      <text>
        <t>Fictional example only. No real guard, client or evidence data.</t>
      </text>
    </comment>
    <comment ref="C5" authorId="0" shapeId="0">
      <text>
        <t>Fictional example only. No real guard, client or evidence data.</t>
      </text>
    </comment>
    <comment ref="D5" authorId="0" shapeId="0">
      <text>
        <t>Fictional example only. No real guard, client or evidence data.</t>
      </text>
    </comment>
    <comment ref="E5" authorId="0" shapeId="0">
      <text>
        <t>Fictional example only. No real guard, client or evidence data.</t>
      </text>
    </comment>
    <comment ref="F5" authorId="0" shapeId="0">
      <text>
        <t>Fictional example only. No real guard, client or evidence data.</t>
      </text>
    </comment>
    <comment ref="G5" authorId="0" shapeId="0">
      <text>
        <t>Fictional example only. No real guard, client or evidence data.</t>
      </text>
    </comment>
    <comment ref="H5" authorId="0" shapeId="0">
      <text>
        <t>Fictional example only. No real guard, client or evidence data.</t>
      </text>
    </comment>
    <comment ref="A6" authorId="0" shapeId="0">
      <text>
        <t>Fictional example only. No real guard, client or evidence data.</t>
      </text>
    </comment>
    <comment ref="B6" authorId="0" shapeId="0">
      <text>
        <t>Fictional example only. No real guard, client or evidence data.</t>
      </text>
    </comment>
    <comment ref="C6" authorId="0" shapeId="0">
      <text>
        <t>Fictional example only. No real guard, client or evidence data.</t>
      </text>
    </comment>
    <comment ref="D6" authorId="0" shapeId="0">
      <text>
        <t>Fictional example only. No real guard, client or evidence data.</t>
      </text>
    </comment>
    <comment ref="E6" authorId="0" shapeId="0">
      <text>
        <t>Fictional example only. No real guard, client or evidence data.</t>
      </text>
    </comment>
    <comment ref="F6" authorId="0" shapeId="0">
      <text>
        <t>Fictional example only. No real guard, client or evidence data.</t>
      </text>
    </comment>
    <comment ref="G6" authorId="0" shapeId="0">
      <text>
        <t>Fictional example only. No real guard, client or evidence data.</t>
      </text>
    </comment>
    <comment ref="H6" authorId="0" shapeId="0">
      <text>
        <t>Fictional example only. No real guard, client or evidence data.</t>
      </text>
    </comment>
    <comment ref="A7" authorId="0" shapeId="0">
      <text>
        <t>Fictional example only. No real guard, client or evidence data.</t>
      </text>
    </comment>
    <comment ref="B7" authorId="0" shapeId="0">
      <text>
        <t>Fictional example only. No real guard, client or evidence data.</t>
      </text>
    </comment>
    <comment ref="C7" authorId="0" shapeId="0">
      <text>
        <t>Fictional example only. No real guard, client or evidence data.</t>
      </text>
    </comment>
    <comment ref="D7" authorId="0" shapeId="0">
      <text>
        <t>Fictional example only. No real guard, client or evidence data.</t>
      </text>
    </comment>
    <comment ref="E7" authorId="0" shapeId="0">
      <text>
        <t>Fictional example only. No real guard, client or evidence data.</t>
      </text>
    </comment>
    <comment ref="F7" authorId="0" shapeId="0">
      <text>
        <t>Fictional example only. No real guard, client or evidence data.</t>
      </text>
    </comment>
    <comment ref="G7" authorId="0" shapeId="0">
      <text>
        <t>Fictional example only. No real guard, client or evidence data.</t>
      </text>
    </comment>
    <comment ref="H7" authorId="0" shapeId="0">
      <text>
        <t>Fictional example only. No real guard, client or evidence data.</t>
      </text>
    </comment>
    <comment ref="A8" authorId="0" shapeId="0">
      <text>
        <t>Fictional example only. No real guard, client or evidence data.</t>
      </text>
    </comment>
    <comment ref="B8" authorId="0" shapeId="0">
      <text>
        <t>Fictional example only. No real guard, client or evidence data.</t>
      </text>
    </comment>
    <comment ref="C8" authorId="0" shapeId="0">
      <text>
        <t>Fictional example only. No real guard, client or evidence data.</t>
      </text>
    </comment>
    <comment ref="D8" authorId="0" shapeId="0">
      <text>
        <t>Fictional example only. No real guard, client or evidence data.</t>
      </text>
    </comment>
    <comment ref="E8" authorId="0" shapeId="0">
      <text>
        <t>Fictional example only. No real guard, client or evidence data.</t>
      </text>
    </comment>
    <comment ref="F8" authorId="0" shapeId="0">
      <text>
        <t>Fictional example only. No real guard, client or evidence data.</t>
      </text>
    </comment>
    <comment ref="G8" authorId="0" shapeId="0">
      <text>
        <t>Fictional example only. No real guard, client or evidence data.</t>
      </text>
    </comment>
    <comment ref="H8" authorId="0" shapeId="0">
      <text>
        <t>Fictional example only. No real guard, client or evidence data.</t>
      </text>
    </comment>
    <comment ref="A9" authorId="0" shapeId="0">
      <text>
        <t>Fictional example only. No real guard, client or evidence data.</t>
      </text>
    </comment>
    <comment ref="B9" authorId="0" shapeId="0">
      <text>
        <t>Fictional example only. No real guard, client or evidence data.</t>
      </text>
    </comment>
    <comment ref="C9" authorId="0" shapeId="0">
      <text>
        <t>Fictional example only. No real guard, client or evidence data.</t>
      </text>
    </comment>
    <comment ref="D9" authorId="0" shapeId="0">
      <text>
        <t>Fictional example only. No real guard, client or evidence data.</t>
      </text>
    </comment>
    <comment ref="E9" authorId="0" shapeId="0">
      <text>
        <t>Fictional example only. No real guard, client or evidence data.</t>
      </text>
    </comment>
    <comment ref="F9" authorId="0" shapeId="0">
      <text>
        <t>Fictional example only. No real guard, client or evidence data.</t>
      </text>
    </comment>
    <comment ref="G9" authorId="0" shapeId="0">
      <text>
        <t>Fictional example only. No real guard, client or evidence data.</t>
      </text>
    </comment>
    <comment ref="H9" authorId="0" shapeId="0">
      <text>
        <t>Fictional example only. No real guard, client or evidence data.</t>
      </text>
    </comment>
    <comment ref="A10" authorId="0" shapeId="0">
      <text>
        <t>Fictional example only. No real guard, client or evidence data.</t>
      </text>
    </comment>
    <comment ref="B10" authorId="0" shapeId="0">
      <text>
        <t>Fictional example only. No real guard, client or evidence data.</t>
      </text>
    </comment>
    <comment ref="C10" authorId="0" shapeId="0">
      <text>
        <t>Fictional example only. No real guard, client or evidence data.</t>
      </text>
    </comment>
    <comment ref="D10" authorId="0" shapeId="0">
      <text>
        <t>Fictional example only. No real guard, client or evidence data.</t>
      </text>
    </comment>
    <comment ref="E10" authorId="0" shapeId="0">
      <text>
        <t>Fictional example only. No real guard, client or evidence data.</t>
      </text>
    </comment>
    <comment ref="F10" authorId="0" shapeId="0">
      <text>
        <t>Fictional example only. No real guard, client or evidence data.</t>
      </text>
    </comment>
    <comment ref="G10" authorId="0" shapeId="0">
      <text>
        <t>Fictional example only. No real guard, client or evidence data.</t>
      </text>
    </comment>
    <comment ref="H10" authorId="0" shapeId="0">
      <text>
        <t>Fictional example only. No real guard, client or evidence data.</t>
      </text>
    </comment>
    <comment ref="A11" authorId="0" shapeId="0">
      <text>
        <t>Fictional example only. No real guard, client or evidence data.</t>
      </text>
    </comment>
    <comment ref="B11" authorId="0" shapeId="0">
      <text>
        <t>Fictional example only. No real guard, client or evidence data.</t>
      </text>
    </comment>
    <comment ref="C11" authorId="0" shapeId="0">
      <text>
        <t>Fictional example only. No real guard, client or evidence data.</t>
      </text>
    </comment>
    <comment ref="D11" authorId="0" shapeId="0">
      <text>
        <t>Fictional example only. No real guard, client or evidence data.</t>
      </text>
    </comment>
    <comment ref="E11" authorId="0" shapeId="0">
      <text>
        <t>Fictional example only. No real guard, client or evidence data.</t>
      </text>
    </comment>
    <comment ref="F11" authorId="0" shapeId="0">
      <text>
        <t>Fictional example only. No real guard, client or evidence data.</t>
      </text>
    </comment>
    <comment ref="G11" authorId="0" shapeId="0">
      <text>
        <t>Fictional example only. No real guard, client or evidence data.</t>
      </text>
    </comment>
    <comment ref="H11" authorId="0" shapeId="0">
      <text>
        <t>Fictional example only. No real guard, client or evidence data.</t>
      </text>
    </comment>
  </commentList>
</comments>
</file>

<file path=xl/comments/comment2.xml><?xml version="1.0" encoding="utf-8"?>
<comments xmlns="http://schemas.openxmlformats.org/spreadsheetml/2006/main">
  <authors>
    <author>Workbook guide</author>
  </authors>
  <commentList>
    <comment ref="A2" authorId="0" shapeId="0">
      <text>
        <t>Fictional example only. No real guard, client or evidence data.</t>
      </text>
    </comment>
    <comment ref="B2" authorId="0" shapeId="0">
      <text>
        <t>Fictional example only. No real guard, client or evidence data.</t>
      </text>
    </comment>
    <comment ref="A3" authorId="0" shapeId="0">
      <text>
        <t>Fictional example only. No real guard, client or evidence data.</t>
      </text>
    </comment>
    <comment ref="B3" authorId="0" shapeId="0">
      <text>
        <t>Fictional example only. No real guard, client or evidence data.</t>
      </text>
    </comment>
    <comment ref="A4" authorId="0" shapeId="0">
      <text>
        <t>Fictional example only. No real guard, client or evidence data.</t>
      </text>
    </comment>
    <comment ref="B4" authorId="0" shapeId="0">
      <text>
        <t>Fictional example only. No real guard, client or evidence data.</t>
      </text>
    </comment>
    <comment ref="A5" authorId="0" shapeId="0">
      <text>
        <t>Fictional example only. No real guard, client or evidence data.</t>
      </text>
    </comment>
    <comment ref="B5" authorId="0" shapeId="0">
      <text>
        <t>Fictional example only. No real guard, client or evidence data.</t>
      </text>
    </comment>
    <comment ref="A6" authorId="0" shapeId="0">
      <text>
        <t>Fictional example only. No real guard, client or evidence data.</t>
      </text>
    </comment>
    <comment ref="B6" authorId="0" shapeId="0">
      <text>
        <t>Fictional example only. No real guard, client or evidence data.</t>
      </text>
    </comment>
    <comment ref="A7" authorId="0" shapeId="0">
      <text>
        <t>Fictional example only. No real guard, client or evidence data.</t>
      </text>
    </comment>
    <comment ref="B7" authorId="0" shapeId="0">
      <text>
        <t>Fictional example only. No real guard, client or evidence data.</t>
      </text>
    </comment>
    <comment ref="A8" authorId="0" shapeId="0">
      <text>
        <t>Fictional example only. No real guard, client or evidence data.</t>
      </text>
    </comment>
    <comment ref="B8" authorId="0" shapeId="0">
      <text>
        <t>Fictional example only. No real guard, client or evidence data.</t>
      </text>
    </comment>
    <comment ref="A9" authorId="0" shapeId="0">
      <text>
        <t>Fictional example only. No real guard, client or evidence data.</t>
      </text>
    </comment>
    <comment ref="B9" authorId="0" shapeId="0">
      <text>
        <t>Fictional example only. No real guard, client or evidence data.</t>
      </text>
    </comment>
  </commentList>
</comments>
</file>

<file path=xl/comments/comment3.xml><?xml version="1.0" encoding="utf-8"?>
<comments xmlns="http://schemas.openxmlformats.org/spreadsheetml/2006/main">
  <authors>
    <author>Workbook guide</author>
  </authors>
  <commentList>
    <comment ref="A2" authorId="0" shapeId="0">
      <text>
        <t>Fictional example only. No real guard, client or evidence data.</t>
      </text>
    </comment>
    <comment ref="B2" authorId="0" shapeId="0">
      <text>
        <t>Fictional example only. No real guard, client or evidence data.</t>
      </text>
    </comment>
    <comment ref="C2" authorId="0" shapeId="0">
      <text>
        <t>Fictional example only. No real guard, client or evidence data.</t>
      </text>
    </comment>
    <comment ref="D2" authorId="0" shapeId="0">
      <text>
        <t>Fictional example only. No real guard, client or evidence data.</t>
      </text>
    </comment>
    <comment ref="A3" authorId="0" shapeId="0">
      <text>
        <t>Fictional example only. No real guard, client or evidence data.</t>
      </text>
    </comment>
    <comment ref="B3" authorId="0" shapeId="0">
      <text>
        <t>Fictional example only. No real guard, client or evidence data.</t>
      </text>
    </comment>
    <comment ref="C3" authorId="0" shapeId="0">
      <text>
        <t>Fictional example only. No real guard, client or evidence data.</t>
      </text>
    </comment>
    <comment ref="D3" authorId="0" shapeId="0">
      <text>
        <t>Fictional example only. No real guard, client or evidence data.</t>
      </text>
    </comment>
    <comment ref="A4" authorId="0" shapeId="0">
      <text>
        <t>Fictional example only. No real guard, client or evidence data.</t>
      </text>
    </comment>
    <comment ref="B4" authorId="0" shapeId="0">
      <text>
        <t>Fictional example only. No real guard, client or evidence data.</t>
      </text>
    </comment>
    <comment ref="C4" authorId="0" shapeId="0">
      <text>
        <t>Fictional example only. No real guard, client or evidence data.</t>
      </text>
    </comment>
    <comment ref="D4" authorId="0" shapeId="0">
      <text>
        <t>Fictional example only. No real guard, client or evidence data.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3.xml" Id="comments"/><Relationship Type="http://schemas.openxmlformats.org/officeDocument/2006/relationships/vmlDrawing" Target="/xl/drawings/commentsDrawing3.vml" Id="anysvml"/></Relationships>
</file>

<file path=xl/worksheets/sheet1.xml><?xml version="1.0" encoding="utf-8"?>
<worksheet xmlns="http://schemas.openxmlformats.org/spreadsheetml/2006/main">
  <sheetPr>
    <tabColor rgb="00143D32"/>
    <outlinePr summaryBelow="1" summaryRight="0"/>
    <pageSetUpPr fitToPage="1"/>
  </sheetPr>
  <dimension ref="A1:L101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25" customWidth="1" min="2" max="2"/>
    <col width="2.5" customWidth="1" min="3" max="3"/>
    <col width="2.5" customWidth="1" min="4" max="4"/>
    <col width="2.5" customWidth="1" min="5" max="5"/>
    <col width="2.5" customWidth="1" min="6" max="6"/>
    <col width="2.5" customWidth="1" min="7" max="7"/>
    <col width="2.5" customWidth="1" min="8" max="8"/>
    <col width="2.5" customWidth="1" min="9" max="9"/>
    <col width="2.5" customWidth="1" min="10" max="10"/>
    <col width="34" customWidth="1" min="11" max="11"/>
    <col width="49" customWidth="1" min="12" max="12"/>
  </cols>
  <sheetData>
    <row r="1" ht="34" customHeight="1">
      <c r="A1" s="1" t="inlineStr">
        <is>
          <t>Guard ID</t>
        </is>
      </c>
      <c r="B1" s="1" t="inlineStr">
        <is>
          <t>Selected-Site Result</t>
        </is>
      </c>
      <c r="K1" s="2" t="inlineStr">
        <is>
          <t>Site qualification controls</t>
        </is>
      </c>
      <c r="L1" s="2" t="inlineStr">
        <is>
          <t>Fictional examples only</t>
        </is>
      </c>
    </row>
    <row r="2" ht="23" customHeight="1">
      <c r="A2" s="3">
        <f>IF(Guards!A2="","",Guards!A2)</f>
        <v/>
      </c>
      <c r="B2" s="3">
        <f>IF(A2="","",IFERROR(IF(OR(COUNTIF(Sites!$A$2:$A$21,$L$2)&lt;&gt;1,NOT(IFERROR(AND(ISNUMBER($L$3),$L$3=INT($L$3),$L$3&gt;=1,$L$3&lt;=2958465),FALSE))),"Review settings",IF(COUNTIFS(Approvals!$A$2:$A$101,A2,Approvals!$B$2:$B$101,$L$2,Approvals!$I$2:$I$101,"Eligible")=1,"Qualified","Not qualified")),"Review settings"))</f>
        <v/>
      </c>
      <c r="K2" s="4" t="inlineStr">
        <is>
          <t>Selected Site</t>
        </is>
      </c>
      <c r="L2" s="5" t="inlineStr">
        <is>
          <t>FS01</t>
        </is>
      </c>
    </row>
    <row r="3" ht="23" customHeight="1">
      <c r="A3" s="6">
        <f>IF(Guards!A3="","",Guards!A3)</f>
        <v/>
      </c>
      <c r="B3" s="6">
        <f>IF(A3="","",IFERROR(IF(OR(COUNTIF(Sites!$A$2:$A$21,$L$2)&lt;&gt;1,NOT(IFERROR(AND(ISNUMBER($L$3),$L$3=INT($L$3),$L$3&gt;=1,$L$3&lt;=2958465),FALSE))),"Review settings",IF(COUNTIFS(Approvals!$A$2:$A$101,A3,Approvals!$B$2:$B$101,$L$2,Approvals!$I$2:$I$101,"Eligible")=1,"Qualified","Not qualified")),"Review settings"))</f>
        <v/>
      </c>
      <c r="K3" s="4" t="inlineStr">
        <is>
          <t>Assessment Date</t>
        </is>
      </c>
      <c r="L3" s="7">
        <f>TODAY()</f>
        <v/>
      </c>
    </row>
    <row r="4" ht="23" customHeight="1">
      <c r="A4" s="3">
        <f>IF(Guards!A4="","",Guards!A4)</f>
        <v/>
      </c>
      <c r="B4" s="3">
        <f>IF(A4="","",IFERROR(IF(OR(COUNTIF(Sites!$A$2:$A$21,$L$2)&lt;&gt;1,NOT(IFERROR(AND(ISNUMBER($L$3),$L$3=INT($L$3),$L$3&gt;=1,$L$3&lt;=2958465),FALSE))),"Review settings",IF(COUNTIFS(Approvals!$A$2:$A$101,A4,Approvals!$B$2:$B$101,$L$2,Approvals!$I$2:$I$101,"Eligible")=1,"Qualified","Not qualified")),"Review settings"))</f>
        <v/>
      </c>
    </row>
    <row r="5" ht="23" customHeight="1">
      <c r="A5" s="6">
        <f>IF(Guards!A5="","",Guards!A5)</f>
        <v/>
      </c>
      <c r="B5" s="6">
        <f>IF(A5="","",IFERROR(IF(OR(COUNTIF(Sites!$A$2:$A$21,$L$2)&lt;&gt;1,NOT(IFERROR(AND(ISNUMBER($L$3),$L$3=INT($L$3),$L$3&gt;=1,$L$3&lt;=2958465),FALSE))),"Review settings",IF(COUNTIFS(Approvals!$A$2:$A$101,A5,Approvals!$B$2:$B$101,$L$2,Approvals!$I$2:$I$101,"Eligible")=1,"Qualified","Not qualified")),"Review settings"))</f>
        <v/>
      </c>
      <c r="K5" s="4" t="inlineStr">
        <is>
          <t>Qualified Guard Count</t>
        </is>
      </c>
      <c r="L5" s="8">
        <f>IFERROR(IF(OR(COUNTIF(Sites!$A$2:$A$21,$L$2)&lt;&gt;1,NOT(IFERROR(AND(ISNUMBER($L$3),$L$3=INT($L$3),$L$3&gt;=1,$L$3&lt;=2958465),FALSE))),"",COUNTIF(B2:B101,"Qualified")),"")</f>
        <v/>
      </c>
    </row>
    <row r="6" ht="32" customHeight="1">
      <c r="A6" s="3">
        <f>IF(Guards!A6="","",Guards!A6)</f>
        <v/>
      </c>
      <c r="B6" s="3">
        <f>IF(A6="","",IFERROR(IF(OR(COUNTIF(Sites!$A$2:$A$21,$L$2)&lt;&gt;1,NOT(IFERROR(AND(ISNUMBER($L$3),$L$3=INT($L$3),$L$3&gt;=1,$L$3&lt;=2958465),FALSE))),"Review settings",IF(COUNTIFS(Approvals!$A$2:$A$101,A6,Approvals!$B$2:$B$101,$L$2,Approvals!$I$2:$I$101,"Eligible")=1,"Qualified","Not qualified")),"Review settings"))</f>
        <v/>
      </c>
      <c r="K6" s="4" t="inlineStr">
        <is>
          <t>Approval Rows Requiring Review</t>
        </is>
      </c>
      <c r="L6" s="8">
        <f>COUNTIF(Approvals!I2:I101,"Review")</f>
        <v/>
      </c>
    </row>
    <row r="7" ht="23" customHeight="1">
      <c r="A7" s="6">
        <f>IF(Guards!A7="","",Guards!A7)</f>
        <v/>
      </c>
      <c r="B7" s="6">
        <f>IF(A7="","",IFERROR(IF(OR(COUNTIF(Sites!$A$2:$A$21,$L$2)&lt;&gt;1,NOT(IFERROR(AND(ISNUMBER($L$3),$L$3=INT($L$3),$L$3&gt;=1,$L$3&lt;=2958465),FALSE))),"Review settings",IF(COUNTIFS(Approvals!$A$2:$A$101,A7,Approvals!$B$2:$B$101,$L$2,Approvals!$I$2:$I$101,"Eligible")=1,"Qualified","Not qualified")),"Review settings"))</f>
        <v/>
      </c>
    </row>
    <row r="8" ht="23" customHeight="1">
      <c r="A8" s="3">
        <f>IF(Guards!A8="","",Guards!A8)</f>
        <v/>
      </c>
      <c r="B8" s="3">
        <f>IF(A8="","",IFERROR(IF(OR(COUNTIF(Sites!$A$2:$A$21,$L$2)&lt;&gt;1,NOT(IFERROR(AND(ISNUMBER($L$3),$L$3=INT($L$3),$L$3&gt;=1,$L$3&lt;=2958465),FALSE))),"Review settings",IF(COUNTIFS(Approvals!$A$2:$A$101,A8,Approvals!$B$2:$B$101,$L$2,Approvals!$I$2:$I$101,"Eligible")=1,"Qualified","Not qualified")),"Review settings"))</f>
        <v/>
      </c>
      <c r="K8" s="2" t="inlineStr">
        <is>
          <t>Decision guide</t>
        </is>
      </c>
      <c r="L8" s="2" t="inlineStr">
        <is>
          <t>Read before filtering the pool</t>
        </is>
      </c>
    </row>
    <row r="9" ht="57" customHeight="1">
      <c r="A9" s="6">
        <f>IF(Guards!A9="","",Guards!A9)</f>
        <v/>
      </c>
      <c r="B9" s="6">
        <f>IF(A9="","",IFERROR(IF(OR(COUNTIF(Sites!$A$2:$A$21,$L$2)&lt;&gt;1,NOT(IFERROR(AND(ISNUMBER($L$3),$L$3=INT($L$3),$L$3&gt;=1,$L$3&lt;=2958465),FALSE))),"Review settings",IF(COUNTIFS(Approvals!$A$2:$A$101,A9,Approvals!$B$2:$B$101,$L$2,Approvals!$I$2:$I$101,"Eligible")=1,"Qualified","Not qualified")),"Review settings"))</f>
        <v/>
      </c>
      <c r="K9" s="4" t="inlineStr">
        <is>
          <t>Purpose</t>
        </is>
      </c>
      <c r="L9" s="9" t="inlineStr">
        <is>
          <t>Identify guards to consider for assignment at the selected site and date; this is not a schedule.</t>
        </is>
      </c>
    </row>
    <row r="10" ht="64" customHeight="1">
      <c r="A10" s="3">
        <f>IF(Guards!A10="","",Guards!A10)</f>
        <v/>
      </c>
      <c r="B10" s="3">
        <f>IF(A10="","",IFERROR(IF(OR(COUNTIF(Sites!$A$2:$A$21,$L$2)&lt;&gt;1,NOT(IFERROR(AND(ISNUMBER($L$3),$L$3=INT($L$3),$L$3&gt;=1,$L$3&lt;=2958465),FALSE))),"Review settings",IF(COUNTIFS(Approvals!$A$2:$A$101,A10,Approvals!$B$2:$B$101,$L$2,Approvals!$I$2:$I$101,"Eligible")=1,"Qualified","Not qualified")),"Review settings"))</f>
        <v/>
      </c>
      <c r="K10" s="4" t="inlineStr">
        <is>
          <t>Meaning of Qualified</t>
        </is>
      </c>
      <c r="L10" s="9" t="inlineStr">
        <is>
          <t>The recorded induction approval passes this workbook's checks. It is not an automated assessment of evidence.</t>
        </is>
      </c>
    </row>
    <row r="11" ht="73" customHeight="1">
      <c r="A11" s="6">
        <f>IF(Guards!A11="","",Guards!A11)</f>
        <v/>
      </c>
      <c r="B11" s="6">
        <f>IF(A11="","",IFERROR(IF(OR(COUNTIF(Sites!$A$2:$A$21,$L$2)&lt;&gt;1,NOT(IFERROR(AND(ISNUMBER($L$3),$L$3=INT($L$3),$L$3&gt;=1,$L$3&lt;=2958465),FALSE))),"Review settings",IF(COUNTIFS(Approvals!$A$2:$A$101,A11,Approvals!$B$2:$B$101,$L$2,Approvals!$I$2:$I$101,"Eligible")=1,"Qualified","Not qualified")),"Review settings"))</f>
        <v/>
      </c>
      <c r="K11" s="4" t="inlineStr">
        <is>
          <t>Not established</t>
        </is>
      </c>
      <c r="L11" s="9" t="inlineStr">
        <is>
          <t>Attendance, availability, licensing, overall suitability, staffing sufficiency and schedule compatibility are not established.</t>
        </is>
      </c>
    </row>
    <row r="12" ht="65" customHeight="1">
      <c r="A12" s="3">
        <f>IF(Guards!A12="","",Guards!A12)</f>
        <v/>
      </c>
      <c r="B12" s="3">
        <f>IF(A12="","",IFERROR(IF(OR(COUNTIF(Sites!$A$2:$A$21,$L$2)&lt;&gt;1,NOT(IFERROR(AND(ISNUMBER($L$3),$L$3=INT($L$3),$L$3&gt;=1,$L$3&lt;=2958465),FALSE))),"Review settings",IF(COUNTIFS(Approvals!$A$2:$A$101,A12,Approvals!$B$2:$B$101,$L$2,Approvals!$I$2:$I$101,"Eligible")=1,"Qualified","Not qualified")),"Review settings"))</f>
        <v/>
      </c>
      <c r="K12" s="4" t="inlineStr">
        <is>
          <t>How to use</t>
        </is>
      </c>
      <c r="L12" s="9" t="inlineStr">
        <is>
          <t>Review alerts, confirm editable assumptions, then filter Selected-Site Result to Qualified. Review count covers all sites.</t>
        </is>
      </c>
    </row>
    <row r="13" ht="74" customHeight="1">
      <c r="A13" s="6">
        <f>IF(Guards!A13="","",Guards!A13)</f>
        <v/>
      </c>
      <c r="B13" s="6">
        <f>IF(A13="","",IFERROR(IF(OR(COUNTIF(Sites!$A$2:$A$21,$L$2)&lt;&gt;1,NOT(IFERROR(AND(ISNUMBER($L$3),$L$3=INT($L$3),$L$3&gt;=1,$L$3&lt;=2958465),FALSE))),"Review settings",IF(COUNTIFS(Approvals!$A$2:$A$101,A13,Approvals!$B$2:$B$101,$L$2,Approvals!$I$2:$I$101,"Eligible")=1,"Qualified","Not qualified")),"Review settings"))</f>
        <v/>
      </c>
      <c r="K13" s="4" t="inlineStr">
        <is>
          <t>Current decisions only</t>
        </is>
      </c>
      <c r="L13" s="9" t="inlineStr">
        <is>
          <t>Keep one current approval per guard–site pair. Keep history outside this workbook. Duplicate pairs are excluded pending review.</t>
        </is>
      </c>
    </row>
    <row r="14" ht="66" customHeight="1">
      <c r="A14" s="3">
        <f>IF(Guards!A14="","",Guards!A14)</f>
        <v/>
      </c>
      <c r="B14" s="3">
        <f>IF(A14="","",IFERROR(IF(OR(COUNTIF(Sites!$A$2:$A$21,$L$2)&lt;&gt;1,NOT(IFERROR(AND(ISNUMBER($L$3),$L$3=INT($L$3),$L$3&gt;=1,$L$3&lt;=2958465),FALSE))),"Review settings",IF(COUNTIFS(Approvals!$A$2:$A$101,A14,Approvals!$B$2:$B$101,$L$2,Approvals!$I$2:$I$101,"Eligible")=1,"Qualified","Not qualified")),"Review settings"))</f>
        <v/>
      </c>
      <c r="K14" s="4" t="inlineStr">
        <is>
          <t>Validity</t>
        </is>
      </c>
      <c r="L14" s="9" t="inlineStr">
        <is>
          <t>Both endpoint dates are included. For evidence without expiration, enter an explicitly agreed review-through date.</t>
        </is>
      </c>
    </row>
    <row r="15" ht="65" customHeight="1">
      <c r="A15" s="6">
        <f>IF(Guards!A15="","",Guards!A15)</f>
        <v/>
      </c>
      <c r="B15" s="6">
        <f>IF(A15="","",IFERROR(IF(OR(COUNTIF(Sites!$A$2:$A$21,$L$2)&lt;&gt;1,NOT(IFERROR(AND(ISNUMBER($L$3),$L$3=INT($L$3),$L$3&gt;=1,$L$3&lt;=2958465),FALSE))),"Review settings",IF(COUNTIFS(Approvals!$A$2:$A$101,A15,Approvals!$B$2:$B$101,$L$2,Approvals!$I$2:$I$101,"Eligible")=1,"Qualified","Not qualified")),"Review settings"))</f>
        <v/>
      </c>
      <c r="K15" s="4" t="inlineStr">
        <is>
          <t>Editable assumptions</t>
        </is>
      </c>
      <c r="L15" s="9" t="inlineStr">
        <is>
          <t>Cream cells are inputs: active flags, required versions, decisions, validity dates, selected site and assessment date.</t>
        </is>
      </c>
    </row>
    <row r="16" ht="65" customHeight="1">
      <c r="A16" s="3">
        <f>IF(Guards!A16="","",Guards!A16)</f>
        <v/>
      </c>
      <c r="B16" s="3">
        <f>IF(A16="","",IFERROR(IF(OR(COUNTIF(Sites!$A$2:$A$21,$L$2)&lt;&gt;1,NOT(IFERROR(AND(ISNUMBER($L$3),$L$3=INT($L$3),$L$3&gt;=1,$L$3&lt;=2958465),FALSE))),"Review settings",IF(COUNTIFS(Approvals!$A$2:$A$101,A16,Approvals!$B$2:$B$101,$L$2,Approvals!$I$2:$I$101,"Eligible")=1,"Qualified","Not qualified")),"Review settings"))</f>
        <v/>
      </c>
      <c r="K16" s="4" t="inlineStr">
        <is>
          <t>Review safeguards</t>
        </is>
      </c>
      <c r="L16" s="9" t="inlineStr">
        <is>
          <t>Pasting can bypass validation. Duplicate IDs or pairs, missing fields, unknown IDs and invalid dates require review.</t>
        </is>
      </c>
    </row>
    <row r="17" ht="65" customHeight="1">
      <c r="A17" s="6">
        <f>IF(Guards!A17="","",Guards!A17)</f>
        <v/>
      </c>
      <c r="B17" s="6">
        <f>IF(A17="","",IFERROR(IF(OR(COUNTIF(Sites!$A$2:$A$21,$L$2)&lt;&gt;1,NOT(IFERROR(AND(ISNUMBER($L$3),$L$3=INT($L$3),$L$3&gt;=1,$L$3&lt;=2958465),FALSE))),"Review settings",IF(COUNTIFS(Approvals!$A$2:$A$101,A17,Approvals!$B$2:$B$101,$L$2,Approvals!$I$2:$I$101,"Eligible")=1,"Qualified","Not qualified")),"Review settings"))</f>
        <v/>
      </c>
      <c r="K17" s="4" t="inlineStr">
        <is>
          <t>Formula cells</t>
        </is>
      </c>
      <c r="L17" s="9" t="inlineStr">
        <is>
          <t>Non-cream result cells contain formulas. They are intentionally not sheet-protected; avoid overwriting them.</t>
        </is>
      </c>
    </row>
    <row r="18" ht="73" customHeight="1">
      <c r="A18" s="3">
        <f>IF(Guards!A18="","",Guards!A18)</f>
        <v/>
      </c>
      <c r="B18" s="3">
        <f>IF(A18="","",IFERROR(IF(OR(COUNTIF(Sites!$A$2:$A$21,$L$2)&lt;&gt;1,NOT(IFERROR(AND(ISNUMBER($L$3),$L$3=INT($L$3),$L$3&gt;=1,$L$3&lt;=2958465),FALSE))),"Review settings",IF(COUNTIFS(Approvals!$A$2:$A$101,A18,Approvals!$B$2:$B$101,$L$2,Approvals!$I$2:$I$101,"Eligible")=1,"Qualified","Not qualified")),"Review settings"))</f>
        <v/>
      </c>
      <c r="K18" s="4" t="inlineStr">
        <is>
          <t>Result colors</t>
        </is>
      </c>
      <c r="L18" s="9" t="inlineStr">
        <is>
          <t>Green: Qualified or Eligible. Amber: Review or Review settings. Light red: Not qualified, Not eligible or duplicate records.</t>
        </is>
      </c>
    </row>
    <row r="19" ht="27" customHeight="1">
      <c r="A19" s="6">
        <f>IF(Guards!A19="","",Guards!A19)</f>
        <v/>
      </c>
      <c r="B19" s="6">
        <f>IF(A19="","",IFERROR(IF(OR(COUNTIF(Sites!$A$2:$A$21,$L$2)&lt;&gt;1,NOT(IFERROR(AND(ISNUMBER($L$3),$L$3=INT($L$3),$L$3&gt;=1,$L$3&lt;=2958465),FALSE))),"Review settings",IF(COUNTIFS(Approvals!$A$2:$A$101,A19,Approvals!$B$2:$B$101,$L$2,Approvals!$I$2:$I$101,"Eligible")=1,"Qualified","Not qualified")),"Review settings"))</f>
        <v/>
      </c>
      <c r="K19" s="4" t="inlineStr">
        <is>
          <t>Fictional reference date</t>
        </is>
      </c>
      <c r="L19" s="10" t="n">
        <v>46294</v>
      </c>
    </row>
    <row r="20" ht="73" customHeight="1">
      <c r="A20" s="3">
        <f>IF(Guards!A20="","",Guards!A20)</f>
        <v/>
      </c>
      <c r="B20" s="3">
        <f>IF(A20="","",IFERROR(IF(OR(COUNTIF(Sites!$A$2:$A$21,$L$2)&lt;&gt;1,NOT(IFERROR(AND(ISNUMBER($L$3),$L$3=INT($L$3),$L$3&gt;=1,$L$3&lt;=2958465),FALSE))),"Review settings",IF(COUNTIFS(Approvals!$A$2:$A$101,A20,Approvals!$B$2:$B$101,$L$2,Approvals!$I$2:$I$101,"Eligible")=1,"Qualified","Not qualified")),"Review settings"))</f>
        <v/>
      </c>
      <c r="K20" s="4" t="inlineStr">
        <is>
          <t>Fictional benchmark</t>
        </is>
      </c>
      <c r="L20" s="9" t="inlineStr">
        <is>
          <t>At the reference date: FS01 has 2 qualified guards, FS02 has 1, FS03 has 0. Approval rows requiring review: 1.</t>
        </is>
      </c>
    </row>
    <row r="21" ht="74" customHeight="1">
      <c r="A21" s="6">
        <f>IF(Guards!A21="","",Guards!A21)</f>
        <v/>
      </c>
      <c r="B21" s="6">
        <f>IF(A21="","",IFERROR(IF(OR(COUNTIF(Sites!$A$2:$A$21,$L$2)&lt;&gt;1,NOT(IFERROR(AND(ISNUMBER($L$3),$L$3=INT($L$3),$L$3&gt;=1,$L$3&lt;=2958465),FALSE))),"Review settings",IF(COUNTIFS(Approvals!$A$2:$A$101,A21,Approvals!$B$2:$B$101,$L$2,Approvals!$I$2:$I$101,"Eligible")=1,"Qualified","Not qualified")),"Review settings"))</f>
        <v/>
      </c>
      <c r="K21" s="4" t="inlineStr">
        <is>
          <t>Recalculation</t>
        </is>
      </c>
      <c r="L21" s="9" t="inlineStr">
        <is>
          <t>Automatic recalculation is requested. Open in Excel or LibreOffice and recalculate before using results; cached results are not supplied.</t>
        </is>
      </c>
    </row>
    <row r="22" ht="74" customHeight="1">
      <c r="A22" s="3">
        <f>IF(Guards!A22="","",Guards!A22)</f>
        <v/>
      </c>
      <c r="B22" s="3">
        <f>IF(A22="","",IFERROR(IF(OR(COUNTIF(Sites!$A$2:$A$21,$L$2)&lt;&gt;1,NOT(IFERROR(AND(ISNUMBER($L$3),$L$3=INT($L$3),$L$3&gt;=1,$L$3&lt;=2958465),FALSE))),"Review settings",IF(COUNTIFS(Approvals!$A$2:$A$101,A22,Approvals!$B$2:$B$101,$L$2,Approvals!$I$2:$I$101,"Eligible")=1,"Qualified","Not qualified")),"Review settings"))</f>
        <v/>
      </c>
      <c r="K22" s="4" t="inlineStr">
        <is>
          <t>Checks performed by this script</t>
        </is>
      </c>
      <c r="L22" s="9" t="inlineStr">
        <is>
          <t>Python decision-model and workbook-structure checks run before saving. They are not spreadsheet-engine recalculation tests.</t>
        </is>
      </c>
    </row>
    <row r="23" ht="65" customHeight="1">
      <c r="A23" s="6">
        <f>IF(Guards!A23="","",Guards!A23)</f>
        <v/>
      </c>
      <c r="B23" s="6">
        <f>IF(A23="","",IFERROR(IF(OR(COUNTIF(Sites!$A$2:$A$21,$L$2)&lt;&gt;1,NOT(IFERROR(AND(ISNUMBER($L$3),$L$3=INT($L$3),$L$3&gt;=1,$L$3&lt;=2958465),FALSE))),"Review settings",IF(COUNTIFS(Approvals!$A$2:$A$101,A23,Approvals!$B$2:$B$101,$L$2,Approvals!$I$2:$I$101,"Eligible")=1,"Qualified","Not qualified")),"Review settings"))</f>
        <v/>
      </c>
      <c r="K23" s="4" t="inlineStr">
        <is>
          <t>Date behavior</t>
        </is>
      </c>
      <c r="L23" s="9" t="inlineStr">
        <is>
          <t>Assessment Date starts as TODAY() and changes with the date. Enter the fictional reference date to reproduce the benchmark.</t>
        </is>
      </c>
    </row>
    <row r="24" ht="23" customHeight="1">
      <c r="A24" s="3">
        <f>IF(Guards!A24="","",Guards!A24)</f>
        <v/>
      </c>
      <c r="B24" s="3">
        <f>IF(A24="","",IFERROR(IF(OR(COUNTIF(Sites!$A$2:$A$21,$L$2)&lt;&gt;1,NOT(IFERROR(AND(ISNUMBER($L$3),$L$3=INT($L$3),$L$3&gt;=1,$L$3&lt;=2958465),FALSE))),"Review settings",IF(COUNTIFS(Approvals!$A$2:$A$101,A24,Approvals!$B$2:$B$101,$L$2,Approvals!$I$2:$I$101,"Eligible")=1,"Qualified","Not qualified")),"Review settings"))</f>
        <v/>
      </c>
    </row>
    <row r="25" ht="23" customHeight="1">
      <c r="A25" s="6">
        <f>IF(Guards!A25="","",Guards!A25)</f>
        <v/>
      </c>
      <c r="B25" s="6">
        <f>IF(A25="","",IFERROR(IF(OR(COUNTIF(Sites!$A$2:$A$21,$L$2)&lt;&gt;1,NOT(IFERROR(AND(ISNUMBER($L$3),$L$3=INT($L$3),$L$3&gt;=1,$L$3&lt;=2958465),FALSE))),"Review settings",IF(COUNTIFS(Approvals!$A$2:$A$101,A25,Approvals!$B$2:$B$101,$L$2,Approvals!$I$2:$I$101,"Eligible")=1,"Qualified","Not qualified")),"Review settings"))</f>
        <v/>
      </c>
    </row>
    <row r="26" ht="23" customHeight="1">
      <c r="A26" s="3">
        <f>IF(Guards!A26="","",Guards!A26)</f>
        <v/>
      </c>
      <c r="B26" s="3">
        <f>IF(A26="","",IFERROR(IF(OR(COUNTIF(Sites!$A$2:$A$21,$L$2)&lt;&gt;1,NOT(IFERROR(AND(ISNUMBER($L$3),$L$3=INT($L$3),$L$3&gt;=1,$L$3&lt;=2958465),FALSE))),"Review settings",IF(COUNTIFS(Approvals!$A$2:$A$101,A26,Approvals!$B$2:$B$101,$L$2,Approvals!$I$2:$I$101,"Eligible")=1,"Qualified","Not qualified")),"Review settings"))</f>
        <v/>
      </c>
    </row>
    <row r="27" ht="23" customHeight="1">
      <c r="A27" s="6">
        <f>IF(Guards!A27="","",Guards!A27)</f>
        <v/>
      </c>
      <c r="B27" s="6">
        <f>IF(A27="","",IFERROR(IF(OR(COUNTIF(Sites!$A$2:$A$21,$L$2)&lt;&gt;1,NOT(IFERROR(AND(ISNUMBER($L$3),$L$3=INT($L$3),$L$3&gt;=1,$L$3&lt;=2958465),FALSE))),"Review settings",IF(COUNTIFS(Approvals!$A$2:$A$101,A27,Approvals!$B$2:$B$101,$L$2,Approvals!$I$2:$I$101,"Eligible")=1,"Qualified","Not qualified")),"Review settings"))</f>
        <v/>
      </c>
    </row>
    <row r="28" ht="23" customHeight="1">
      <c r="A28" s="3">
        <f>IF(Guards!A28="","",Guards!A28)</f>
        <v/>
      </c>
      <c r="B28" s="3">
        <f>IF(A28="","",IFERROR(IF(OR(COUNTIF(Sites!$A$2:$A$21,$L$2)&lt;&gt;1,NOT(IFERROR(AND(ISNUMBER($L$3),$L$3=INT($L$3),$L$3&gt;=1,$L$3&lt;=2958465),FALSE))),"Review settings",IF(COUNTIFS(Approvals!$A$2:$A$101,A28,Approvals!$B$2:$B$101,$L$2,Approvals!$I$2:$I$101,"Eligible")=1,"Qualified","Not qualified")),"Review settings"))</f>
        <v/>
      </c>
    </row>
    <row r="29" ht="23" customHeight="1">
      <c r="A29" s="6">
        <f>IF(Guards!A29="","",Guards!A29)</f>
        <v/>
      </c>
      <c r="B29" s="6">
        <f>IF(A29="","",IFERROR(IF(OR(COUNTIF(Sites!$A$2:$A$21,$L$2)&lt;&gt;1,NOT(IFERROR(AND(ISNUMBER($L$3),$L$3=INT($L$3),$L$3&gt;=1,$L$3&lt;=2958465),FALSE))),"Review settings",IF(COUNTIFS(Approvals!$A$2:$A$101,A29,Approvals!$B$2:$B$101,$L$2,Approvals!$I$2:$I$101,"Eligible")=1,"Qualified","Not qualified")),"Review settings"))</f>
        <v/>
      </c>
    </row>
    <row r="30" ht="23" customHeight="1">
      <c r="A30" s="3">
        <f>IF(Guards!A30="","",Guards!A30)</f>
        <v/>
      </c>
      <c r="B30" s="3">
        <f>IF(A30="","",IFERROR(IF(OR(COUNTIF(Sites!$A$2:$A$21,$L$2)&lt;&gt;1,NOT(IFERROR(AND(ISNUMBER($L$3),$L$3=INT($L$3),$L$3&gt;=1,$L$3&lt;=2958465),FALSE))),"Review settings",IF(COUNTIFS(Approvals!$A$2:$A$101,A30,Approvals!$B$2:$B$101,$L$2,Approvals!$I$2:$I$101,"Eligible")=1,"Qualified","Not qualified")),"Review settings"))</f>
        <v/>
      </c>
    </row>
    <row r="31" ht="23" customHeight="1">
      <c r="A31" s="6">
        <f>IF(Guards!A31="","",Guards!A31)</f>
        <v/>
      </c>
      <c r="B31" s="6">
        <f>IF(A31="","",IFERROR(IF(OR(COUNTIF(Sites!$A$2:$A$21,$L$2)&lt;&gt;1,NOT(IFERROR(AND(ISNUMBER($L$3),$L$3=INT($L$3),$L$3&gt;=1,$L$3&lt;=2958465),FALSE))),"Review settings",IF(COUNTIFS(Approvals!$A$2:$A$101,A31,Approvals!$B$2:$B$101,$L$2,Approvals!$I$2:$I$101,"Eligible")=1,"Qualified","Not qualified")),"Review settings"))</f>
        <v/>
      </c>
    </row>
    <row r="32" ht="23" customHeight="1">
      <c r="A32" s="3">
        <f>IF(Guards!A32="","",Guards!A32)</f>
        <v/>
      </c>
      <c r="B32" s="3">
        <f>IF(A32="","",IFERROR(IF(OR(COUNTIF(Sites!$A$2:$A$21,$L$2)&lt;&gt;1,NOT(IFERROR(AND(ISNUMBER($L$3),$L$3=INT($L$3),$L$3&gt;=1,$L$3&lt;=2958465),FALSE))),"Review settings",IF(COUNTIFS(Approvals!$A$2:$A$101,A32,Approvals!$B$2:$B$101,$L$2,Approvals!$I$2:$I$101,"Eligible")=1,"Qualified","Not qualified")),"Review settings"))</f>
        <v/>
      </c>
    </row>
    <row r="33" ht="23" customHeight="1">
      <c r="A33" s="6">
        <f>IF(Guards!A33="","",Guards!A33)</f>
        <v/>
      </c>
      <c r="B33" s="6">
        <f>IF(A33="","",IFERROR(IF(OR(COUNTIF(Sites!$A$2:$A$21,$L$2)&lt;&gt;1,NOT(IFERROR(AND(ISNUMBER($L$3),$L$3=INT($L$3),$L$3&gt;=1,$L$3&lt;=2958465),FALSE))),"Review settings",IF(COUNTIFS(Approvals!$A$2:$A$101,A33,Approvals!$B$2:$B$101,$L$2,Approvals!$I$2:$I$101,"Eligible")=1,"Qualified","Not qualified")),"Review settings"))</f>
        <v/>
      </c>
    </row>
    <row r="34" ht="23" customHeight="1">
      <c r="A34" s="3">
        <f>IF(Guards!A34="","",Guards!A34)</f>
        <v/>
      </c>
      <c r="B34" s="3">
        <f>IF(A34="","",IFERROR(IF(OR(COUNTIF(Sites!$A$2:$A$21,$L$2)&lt;&gt;1,NOT(IFERROR(AND(ISNUMBER($L$3),$L$3=INT($L$3),$L$3&gt;=1,$L$3&lt;=2958465),FALSE))),"Review settings",IF(COUNTIFS(Approvals!$A$2:$A$101,A34,Approvals!$B$2:$B$101,$L$2,Approvals!$I$2:$I$101,"Eligible")=1,"Qualified","Not qualified")),"Review settings"))</f>
        <v/>
      </c>
    </row>
    <row r="35" ht="23" customHeight="1">
      <c r="A35" s="6">
        <f>IF(Guards!A35="","",Guards!A35)</f>
        <v/>
      </c>
      <c r="B35" s="6">
        <f>IF(A35="","",IFERROR(IF(OR(COUNTIF(Sites!$A$2:$A$21,$L$2)&lt;&gt;1,NOT(IFERROR(AND(ISNUMBER($L$3),$L$3=INT($L$3),$L$3&gt;=1,$L$3&lt;=2958465),FALSE))),"Review settings",IF(COUNTIFS(Approvals!$A$2:$A$101,A35,Approvals!$B$2:$B$101,$L$2,Approvals!$I$2:$I$101,"Eligible")=1,"Qualified","Not qualified")),"Review settings"))</f>
        <v/>
      </c>
    </row>
    <row r="36" ht="23" customHeight="1">
      <c r="A36" s="3">
        <f>IF(Guards!A36="","",Guards!A36)</f>
        <v/>
      </c>
      <c r="B36" s="3">
        <f>IF(A36="","",IFERROR(IF(OR(COUNTIF(Sites!$A$2:$A$21,$L$2)&lt;&gt;1,NOT(IFERROR(AND(ISNUMBER($L$3),$L$3=INT($L$3),$L$3&gt;=1,$L$3&lt;=2958465),FALSE))),"Review settings",IF(COUNTIFS(Approvals!$A$2:$A$101,A36,Approvals!$B$2:$B$101,$L$2,Approvals!$I$2:$I$101,"Eligible")=1,"Qualified","Not qualified")),"Review settings"))</f>
        <v/>
      </c>
    </row>
    <row r="37" ht="23" customHeight="1">
      <c r="A37" s="6">
        <f>IF(Guards!A37="","",Guards!A37)</f>
        <v/>
      </c>
      <c r="B37" s="6">
        <f>IF(A37="","",IFERROR(IF(OR(COUNTIF(Sites!$A$2:$A$21,$L$2)&lt;&gt;1,NOT(IFERROR(AND(ISNUMBER($L$3),$L$3=INT($L$3),$L$3&gt;=1,$L$3&lt;=2958465),FALSE))),"Review settings",IF(COUNTIFS(Approvals!$A$2:$A$101,A37,Approvals!$B$2:$B$101,$L$2,Approvals!$I$2:$I$101,"Eligible")=1,"Qualified","Not qualified")),"Review settings"))</f>
        <v/>
      </c>
    </row>
    <row r="38" ht="23" customHeight="1">
      <c r="A38" s="3">
        <f>IF(Guards!A38="","",Guards!A38)</f>
        <v/>
      </c>
      <c r="B38" s="3">
        <f>IF(A38="","",IFERROR(IF(OR(COUNTIF(Sites!$A$2:$A$21,$L$2)&lt;&gt;1,NOT(IFERROR(AND(ISNUMBER($L$3),$L$3=INT($L$3),$L$3&gt;=1,$L$3&lt;=2958465),FALSE))),"Review settings",IF(COUNTIFS(Approvals!$A$2:$A$101,A38,Approvals!$B$2:$B$101,$L$2,Approvals!$I$2:$I$101,"Eligible")=1,"Qualified","Not qualified")),"Review settings"))</f>
        <v/>
      </c>
    </row>
    <row r="39" ht="23" customHeight="1">
      <c r="A39" s="6">
        <f>IF(Guards!A39="","",Guards!A39)</f>
        <v/>
      </c>
      <c r="B39" s="6">
        <f>IF(A39="","",IFERROR(IF(OR(COUNTIF(Sites!$A$2:$A$21,$L$2)&lt;&gt;1,NOT(IFERROR(AND(ISNUMBER($L$3),$L$3=INT($L$3),$L$3&gt;=1,$L$3&lt;=2958465),FALSE))),"Review settings",IF(COUNTIFS(Approvals!$A$2:$A$101,A39,Approvals!$B$2:$B$101,$L$2,Approvals!$I$2:$I$101,"Eligible")=1,"Qualified","Not qualified")),"Review settings"))</f>
        <v/>
      </c>
    </row>
    <row r="40" ht="23" customHeight="1">
      <c r="A40" s="3">
        <f>IF(Guards!A40="","",Guards!A40)</f>
        <v/>
      </c>
      <c r="B40" s="3">
        <f>IF(A40="","",IFERROR(IF(OR(COUNTIF(Sites!$A$2:$A$21,$L$2)&lt;&gt;1,NOT(IFERROR(AND(ISNUMBER($L$3),$L$3=INT($L$3),$L$3&gt;=1,$L$3&lt;=2958465),FALSE))),"Review settings",IF(COUNTIFS(Approvals!$A$2:$A$101,A40,Approvals!$B$2:$B$101,$L$2,Approvals!$I$2:$I$101,"Eligible")=1,"Qualified","Not qualified")),"Review settings"))</f>
        <v/>
      </c>
    </row>
    <row r="41" ht="23" customHeight="1">
      <c r="A41" s="6">
        <f>IF(Guards!A41="","",Guards!A41)</f>
        <v/>
      </c>
      <c r="B41" s="6">
        <f>IF(A41="","",IFERROR(IF(OR(COUNTIF(Sites!$A$2:$A$21,$L$2)&lt;&gt;1,NOT(IFERROR(AND(ISNUMBER($L$3),$L$3=INT($L$3),$L$3&gt;=1,$L$3&lt;=2958465),FALSE))),"Review settings",IF(COUNTIFS(Approvals!$A$2:$A$101,A41,Approvals!$B$2:$B$101,$L$2,Approvals!$I$2:$I$101,"Eligible")=1,"Qualified","Not qualified")),"Review settings"))</f>
        <v/>
      </c>
    </row>
    <row r="42" ht="23" customHeight="1">
      <c r="A42" s="3">
        <f>IF(Guards!A42="","",Guards!A42)</f>
        <v/>
      </c>
      <c r="B42" s="3">
        <f>IF(A42="","",IFERROR(IF(OR(COUNTIF(Sites!$A$2:$A$21,$L$2)&lt;&gt;1,NOT(IFERROR(AND(ISNUMBER($L$3),$L$3=INT($L$3),$L$3&gt;=1,$L$3&lt;=2958465),FALSE))),"Review settings",IF(COUNTIFS(Approvals!$A$2:$A$101,A42,Approvals!$B$2:$B$101,$L$2,Approvals!$I$2:$I$101,"Eligible")=1,"Qualified","Not qualified")),"Review settings"))</f>
        <v/>
      </c>
    </row>
    <row r="43" ht="23" customHeight="1">
      <c r="A43" s="6">
        <f>IF(Guards!A43="","",Guards!A43)</f>
        <v/>
      </c>
      <c r="B43" s="6">
        <f>IF(A43="","",IFERROR(IF(OR(COUNTIF(Sites!$A$2:$A$21,$L$2)&lt;&gt;1,NOT(IFERROR(AND(ISNUMBER($L$3),$L$3=INT($L$3),$L$3&gt;=1,$L$3&lt;=2958465),FALSE))),"Review settings",IF(COUNTIFS(Approvals!$A$2:$A$101,A43,Approvals!$B$2:$B$101,$L$2,Approvals!$I$2:$I$101,"Eligible")=1,"Qualified","Not qualified")),"Review settings"))</f>
        <v/>
      </c>
    </row>
    <row r="44" ht="23" customHeight="1">
      <c r="A44" s="3">
        <f>IF(Guards!A44="","",Guards!A44)</f>
        <v/>
      </c>
      <c r="B44" s="3">
        <f>IF(A44="","",IFERROR(IF(OR(COUNTIF(Sites!$A$2:$A$21,$L$2)&lt;&gt;1,NOT(IFERROR(AND(ISNUMBER($L$3),$L$3=INT($L$3),$L$3&gt;=1,$L$3&lt;=2958465),FALSE))),"Review settings",IF(COUNTIFS(Approvals!$A$2:$A$101,A44,Approvals!$B$2:$B$101,$L$2,Approvals!$I$2:$I$101,"Eligible")=1,"Qualified","Not qualified")),"Review settings"))</f>
        <v/>
      </c>
    </row>
    <row r="45" ht="23" customHeight="1">
      <c r="A45" s="6">
        <f>IF(Guards!A45="","",Guards!A45)</f>
        <v/>
      </c>
      <c r="B45" s="6">
        <f>IF(A45="","",IFERROR(IF(OR(COUNTIF(Sites!$A$2:$A$21,$L$2)&lt;&gt;1,NOT(IFERROR(AND(ISNUMBER($L$3),$L$3=INT($L$3),$L$3&gt;=1,$L$3&lt;=2958465),FALSE))),"Review settings",IF(COUNTIFS(Approvals!$A$2:$A$101,A45,Approvals!$B$2:$B$101,$L$2,Approvals!$I$2:$I$101,"Eligible")=1,"Qualified","Not qualified")),"Review settings"))</f>
        <v/>
      </c>
    </row>
    <row r="46" ht="23" customHeight="1">
      <c r="A46" s="3">
        <f>IF(Guards!A46="","",Guards!A46)</f>
        <v/>
      </c>
      <c r="B46" s="3">
        <f>IF(A46="","",IFERROR(IF(OR(COUNTIF(Sites!$A$2:$A$21,$L$2)&lt;&gt;1,NOT(IFERROR(AND(ISNUMBER($L$3),$L$3=INT($L$3),$L$3&gt;=1,$L$3&lt;=2958465),FALSE))),"Review settings",IF(COUNTIFS(Approvals!$A$2:$A$101,A46,Approvals!$B$2:$B$101,$L$2,Approvals!$I$2:$I$101,"Eligible")=1,"Qualified","Not qualified")),"Review settings"))</f>
        <v/>
      </c>
    </row>
    <row r="47" ht="23" customHeight="1">
      <c r="A47" s="6">
        <f>IF(Guards!A47="","",Guards!A47)</f>
        <v/>
      </c>
      <c r="B47" s="6">
        <f>IF(A47="","",IFERROR(IF(OR(COUNTIF(Sites!$A$2:$A$21,$L$2)&lt;&gt;1,NOT(IFERROR(AND(ISNUMBER($L$3),$L$3=INT($L$3),$L$3&gt;=1,$L$3&lt;=2958465),FALSE))),"Review settings",IF(COUNTIFS(Approvals!$A$2:$A$101,A47,Approvals!$B$2:$B$101,$L$2,Approvals!$I$2:$I$101,"Eligible")=1,"Qualified","Not qualified")),"Review settings"))</f>
        <v/>
      </c>
    </row>
    <row r="48" ht="23" customHeight="1">
      <c r="A48" s="3">
        <f>IF(Guards!A48="","",Guards!A48)</f>
        <v/>
      </c>
      <c r="B48" s="3">
        <f>IF(A48="","",IFERROR(IF(OR(COUNTIF(Sites!$A$2:$A$21,$L$2)&lt;&gt;1,NOT(IFERROR(AND(ISNUMBER($L$3),$L$3=INT($L$3),$L$3&gt;=1,$L$3&lt;=2958465),FALSE))),"Review settings",IF(COUNTIFS(Approvals!$A$2:$A$101,A48,Approvals!$B$2:$B$101,$L$2,Approvals!$I$2:$I$101,"Eligible")=1,"Qualified","Not qualified")),"Review settings"))</f>
        <v/>
      </c>
    </row>
    <row r="49" ht="23" customHeight="1">
      <c r="A49" s="6">
        <f>IF(Guards!A49="","",Guards!A49)</f>
        <v/>
      </c>
      <c r="B49" s="6">
        <f>IF(A49="","",IFERROR(IF(OR(COUNTIF(Sites!$A$2:$A$21,$L$2)&lt;&gt;1,NOT(IFERROR(AND(ISNUMBER($L$3),$L$3=INT($L$3),$L$3&gt;=1,$L$3&lt;=2958465),FALSE))),"Review settings",IF(COUNTIFS(Approvals!$A$2:$A$101,A49,Approvals!$B$2:$B$101,$L$2,Approvals!$I$2:$I$101,"Eligible")=1,"Qualified","Not qualified")),"Review settings"))</f>
        <v/>
      </c>
    </row>
    <row r="50" ht="23" customHeight="1">
      <c r="A50" s="3">
        <f>IF(Guards!A50="","",Guards!A50)</f>
        <v/>
      </c>
      <c r="B50" s="3">
        <f>IF(A50="","",IFERROR(IF(OR(COUNTIF(Sites!$A$2:$A$21,$L$2)&lt;&gt;1,NOT(IFERROR(AND(ISNUMBER($L$3),$L$3=INT($L$3),$L$3&gt;=1,$L$3&lt;=2958465),FALSE))),"Review settings",IF(COUNTIFS(Approvals!$A$2:$A$101,A50,Approvals!$B$2:$B$101,$L$2,Approvals!$I$2:$I$101,"Eligible")=1,"Qualified","Not qualified")),"Review settings"))</f>
        <v/>
      </c>
    </row>
    <row r="51" ht="23" customHeight="1">
      <c r="A51" s="6">
        <f>IF(Guards!A51="","",Guards!A51)</f>
        <v/>
      </c>
      <c r="B51" s="6">
        <f>IF(A51="","",IFERROR(IF(OR(COUNTIF(Sites!$A$2:$A$21,$L$2)&lt;&gt;1,NOT(IFERROR(AND(ISNUMBER($L$3),$L$3=INT($L$3),$L$3&gt;=1,$L$3&lt;=2958465),FALSE))),"Review settings",IF(COUNTIFS(Approvals!$A$2:$A$101,A51,Approvals!$B$2:$B$101,$L$2,Approvals!$I$2:$I$101,"Eligible")=1,"Qualified","Not qualified")),"Review settings"))</f>
        <v/>
      </c>
    </row>
    <row r="52" ht="23" customHeight="1">
      <c r="A52" s="3">
        <f>IF(Guards!A52="","",Guards!A52)</f>
        <v/>
      </c>
      <c r="B52" s="3">
        <f>IF(A52="","",IFERROR(IF(OR(COUNTIF(Sites!$A$2:$A$21,$L$2)&lt;&gt;1,NOT(IFERROR(AND(ISNUMBER($L$3),$L$3=INT($L$3),$L$3&gt;=1,$L$3&lt;=2958465),FALSE))),"Review settings",IF(COUNTIFS(Approvals!$A$2:$A$101,A52,Approvals!$B$2:$B$101,$L$2,Approvals!$I$2:$I$101,"Eligible")=1,"Qualified","Not qualified")),"Review settings"))</f>
        <v/>
      </c>
    </row>
    <row r="53" ht="23" customHeight="1">
      <c r="A53" s="6">
        <f>IF(Guards!A53="","",Guards!A53)</f>
        <v/>
      </c>
      <c r="B53" s="6">
        <f>IF(A53="","",IFERROR(IF(OR(COUNTIF(Sites!$A$2:$A$21,$L$2)&lt;&gt;1,NOT(IFERROR(AND(ISNUMBER($L$3),$L$3=INT($L$3),$L$3&gt;=1,$L$3&lt;=2958465),FALSE))),"Review settings",IF(COUNTIFS(Approvals!$A$2:$A$101,A53,Approvals!$B$2:$B$101,$L$2,Approvals!$I$2:$I$101,"Eligible")=1,"Qualified","Not qualified")),"Review settings"))</f>
        <v/>
      </c>
    </row>
    <row r="54" ht="23" customHeight="1">
      <c r="A54" s="3">
        <f>IF(Guards!A54="","",Guards!A54)</f>
        <v/>
      </c>
      <c r="B54" s="3">
        <f>IF(A54="","",IFERROR(IF(OR(COUNTIF(Sites!$A$2:$A$21,$L$2)&lt;&gt;1,NOT(IFERROR(AND(ISNUMBER($L$3),$L$3=INT($L$3),$L$3&gt;=1,$L$3&lt;=2958465),FALSE))),"Review settings",IF(COUNTIFS(Approvals!$A$2:$A$101,A54,Approvals!$B$2:$B$101,$L$2,Approvals!$I$2:$I$101,"Eligible")=1,"Qualified","Not qualified")),"Review settings"))</f>
        <v/>
      </c>
    </row>
    <row r="55" ht="23" customHeight="1">
      <c r="A55" s="6">
        <f>IF(Guards!A55="","",Guards!A55)</f>
        <v/>
      </c>
      <c r="B55" s="6">
        <f>IF(A55="","",IFERROR(IF(OR(COUNTIF(Sites!$A$2:$A$21,$L$2)&lt;&gt;1,NOT(IFERROR(AND(ISNUMBER($L$3),$L$3=INT($L$3),$L$3&gt;=1,$L$3&lt;=2958465),FALSE))),"Review settings",IF(COUNTIFS(Approvals!$A$2:$A$101,A55,Approvals!$B$2:$B$101,$L$2,Approvals!$I$2:$I$101,"Eligible")=1,"Qualified","Not qualified")),"Review settings"))</f>
        <v/>
      </c>
    </row>
    <row r="56" ht="23" customHeight="1">
      <c r="A56" s="3">
        <f>IF(Guards!A56="","",Guards!A56)</f>
        <v/>
      </c>
      <c r="B56" s="3">
        <f>IF(A56="","",IFERROR(IF(OR(COUNTIF(Sites!$A$2:$A$21,$L$2)&lt;&gt;1,NOT(IFERROR(AND(ISNUMBER($L$3),$L$3=INT($L$3),$L$3&gt;=1,$L$3&lt;=2958465),FALSE))),"Review settings",IF(COUNTIFS(Approvals!$A$2:$A$101,A56,Approvals!$B$2:$B$101,$L$2,Approvals!$I$2:$I$101,"Eligible")=1,"Qualified","Not qualified")),"Review settings"))</f>
        <v/>
      </c>
    </row>
    <row r="57" ht="23" customHeight="1">
      <c r="A57" s="6">
        <f>IF(Guards!A57="","",Guards!A57)</f>
        <v/>
      </c>
      <c r="B57" s="6">
        <f>IF(A57="","",IFERROR(IF(OR(COUNTIF(Sites!$A$2:$A$21,$L$2)&lt;&gt;1,NOT(IFERROR(AND(ISNUMBER($L$3),$L$3=INT($L$3),$L$3&gt;=1,$L$3&lt;=2958465),FALSE))),"Review settings",IF(COUNTIFS(Approvals!$A$2:$A$101,A57,Approvals!$B$2:$B$101,$L$2,Approvals!$I$2:$I$101,"Eligible")=1,"Qualified","Not qualified")),"Review settings"))</f>
        <v/>
      </c>
    </row>
    <row r="58" ht="23" customHeight="1">
      <c r="A58" s="3">
        <f>IF(Guards!A58="","",Guards!A58)</f>
        <v/>
      </c>
      <c r="B58" s="3">
        <f>IF(A58="","",IFERROR(IF(OR(COUNTIF(Sites!$A$2:$A$21,$L$2)&lt;&gt;1,NOT(IFERROR(AND(ISNUMBER($L$3),$L$3=INT($L$3),$L$3&gt;=1,$L$3&lt;=2958465),FALSE))),"Review settings",IF(COUNTIFS(Approvals!$A$2:$A$101,A58,Approvals!$B$2:$B$101,$L$2,Approvals!$I$2:$I$101,"Eligible")=1,"Qualified","Not qualified")),"Review settings"))</f>
        <v/>
      </c>
    </row>
    <row r="59" ht="23" customHeight="1">
      <c r="A59" s="6">
        <f>IF(Guards!A59="","",Guards!A59)</f>
        <v/>
      </c>
      <c r="B59" s="6">
        <f>IF(A59="","",IFERROR(IF(OR(COUNTIF(Sites!$A$2:$A$21,$L$2)&lt;&gt;1,NOT(IFERROR(AND(ISNUMBER($L$3),$L$3=INT($L$3),$L$3&gt;=1,$L$3&lt;=2958465),FALSE))),"Review settings",IF(COUNTIFS(Approvals!$A$2:$A$101,A59,Approvals!$B$2:$B$101,$L$2,Approvals!$I$2:$I$101,"Eligible")=1,"Qualified","Not qualified")),"Review settings"))</f>
        <v/>
      </c>
    </row>
    <row r="60" ht="23" customHeight="1">
      <c r="A60" s="3">
        <f>IF(Guards!A60="","",Guards!A60)</f>
        <v/>
      </c>
      <c r="B60" s="3">
        <f>IF(A60="","",IFERROR(IF(OR(COUNTIF(Sites!$A$2:$A$21,$L$2)&lt;&gt;1,NOT(IFERROR(AND(ISNUMBER($L$3),$L$3=INT($L$3),$L$3&gt;=1,$L$3&lt;=2958465),FALSE))),"Review settings",IF(COUNTIFS(Approvals!$A$2:$A$101,A60,Approvals!$B$2:$B$101,$L$2,Approvals!$I$2:$I$101,"Eligible")=1,"Qualified","Not qualified")),"Review settings"))</f>
        <v/>
      </c>
    </row>
    <row r="61" ht="23" customHeight="1">
      <c r="A61" s="6">
        <f>IF(Guards!A61="","",Guards!A61)</f>
        <v/>
      </c>
      <c r="B61" s="6">
        <f>IF(A61="","",IFERROR(IF(OR(COUNTIF(Sites!$A$2:$A$21,$L$2)&lt;&gt;1,NOT(IFERROR(AND(ISNUMBER($L$3),$L$3=INT($L$3),$L$3&gt;=1,$L$3&lt;=2958465),FALSE))),"Review settings",IF(COUNTIFS(Approvals!$A$2:$A$101,A61,Approvals!$B$2:$B$101,$L$2,Approvals!$I$2:$I$101,"Eligible")=1,"Qualified","Not qualified")),"Review settings"))</f>
        <v/>
      </c>
    </row>
    <row r="62" ht="23" customHeight="1">
      <c r="A62" s="3">
        <f>IF(Guards!A62="","",Guards!A62)</f>
        <v/>
      </c>
      <c r="B62" s="3">
        <f>IF(A62="","",IFERROR(IF(OR(COUNTIF(Sites!$A$2:$A$21,$L$2)&lt;&gt;1,NOT(IFERROR(AND(ISNUMBER($L$3),$L$3=INT($L$3),$L$3&gt;=1,$L$3&lt;=2958465),FALSE))),"Review settings",IF(COUNTIFS(Approvals!$A$2:$A$101,A62,Approvals!$B$2:$B$101,$L$2,Approvals!$I$2:$I$101,"Eligible")=1,"Qualified","Not qualified")),"Review settings"))</f>
        <v/>
      </c>
    </row>
    <row r="63" ht="23" customHeight="1">
      <c r="A63" s="6">
        <f>IF(Guards!A63="","",Guards!A63)</f>
        <v/>
      </c>
      <c r="B63" s="6">
        <f>IF(A63="","",IFERROR(IF(OR(COUNTIF(Sites!$A$2:$A$21,$L$2)&lt;&gt;1,NOT(IFERROR(AND(ISNUMBER($L$3),$L$3=INT($L$3),$L$3&gt;=1,$L$3&lt;=2958465),FALSE))),"Review settings",IF(COUNTIFS(Approvals!$A$2:$A$101,A63,Approvals!$B$2:$B$101,$L$2,Approvals!$I$2:$I$101,"Eligible")=1,"Qualified","Not qualified")),"Review settings"))</f>
        <v/>
      </c>
    </row>
    <row r="64" ht="23" customHeight="1">
      <c r="A64" s="3">
        <f>IF(Guards!A64="","",Guards!A64)</f>
        <v/>
      </c>
      <c r="B64" s="3">
        <f>IF(A64="","",IFERROR(IF(OR(COUNTIF(Sites!$A$2:$A$21,$L$2)&lt;&gt;1,NOT(IFERROR(AND(ISNUMBER($L$3),$L$3=INT($L$3),$L$3&gt;=1,$L$3&lt;=2958465),FALSE))),"Review settings",IF(COUNTIFS(Approvals!$A$2:$A$101,A64,Approvals!$B$2:$B$101,$L$2,Approvals!$I$2:$I$101,"Eligible")=1,"Qualified","Not qualified")),"Review settings"))</f>
        <v/>
      </c>
    </row>
    <row r="65" ht="23" customHeight="1">
      <c r="A65" s="6">
        <f>IF(Guards!A65="","",Guards!A65)</f>
        <v/>
      </c>
      <c r="B65" s="6">
        <f>IF(A65="","",IFERROR(IF(OR(COUNTIF(Sites!$A$2:$A$21,$L$2)&lt;&gt;1,NOT(IFERROR(AND(ISNUMBER($L$3),$L$3=INT($L$3),$L$3&gt;=1,$L$3&lt;=2958465),FALSE))),"Review settings",IF(COUNTIFS(Approvals!$A$2:$A$101,A65,Approvals!$B$2:$B$101,$L$2,Approvals!$I$2:$I$101,"Eligible")=1,"Qualified","Not qualified")),"Review settings"))</f>
        <v/>
      </c>
    </row>
    <row r="66" ht="23" customHeight="1">
      <c r="A66" s="3">
        <f>IF(Guards!A66="","",Guards!A66)</f>
        <v/>
      </c>
      <c r="B66" s="3">
        <f>IF(A66="","",IFERROR(IF(OR(COUNTIF(Sites!$A$2:$A$21,$L$2)&lt;&gt;1,NOT(IFERROR(AND(ISNUMBER($L$3),$L$3=INT($L$3),$L$3&gt;=1,$L$3&lt;=2958465),FALSE))),"Review settings",IF(COUNTIFS(Approvals!$A$2:$A$101,A66,Approvals!$B$2:$B$101,$L$2,Approvals!$I$2:$I$101,"Eligible")=1,"Qualified","Not qualified")),"Review settings"))</f>
        <v/>
      </c>
    </row>
    <row r="67" ht="23" customHeight="1">
      <c r="A67" s="6">
        <f>IF(Guards!A67="","",Guards!A67)</f>
        <v/>
      </c>
      <c r="B67" s="6">
        <f>IF(A67="","",IFERROR(IF(OR(COUNTIF(Sites!$A$2:$A$21,$L$2)&lt;&gt;1,NOT(IFERROR(AND(ISNUMBER($L$3),$L$3=INT($L$3),$L$3&gt;=1,$L$3&lt;=2958465),FALSE))),"Review settings",IF(COUNTIFS(Approvals!$A$2:$A$101,A67,Approvals!$B$2:$B$101,$L$2,Approvals!$I$2:$I$101,"Eligible")=1,"Qualified","Not qualified")),"Review settings"))</f>
        <v/>
      </c>
    </row>
    <row r="68" ht="23" customHeight="1">
      <c r="A68" s="3">
        <f>IF(Guards!A68="","",Guards!A68)</f>
        <v/>
      </c>
      <c r="B68" s="3">
        <f>IF(A68="","",IFERROR(IF(OR(COUNTIF(Sites!$A$2:$A$21,$L$2)&lt;&gt;1,NOT(IFERROR(AND(ISNUMBER($L$3),$L$3=INT($L$3),$L$3&gt;=1,$L$3&lt;=2958465),FALSE))),"Review settings",IF(COUNTIFS(Approvals!$A$2:$A$101,A68,Approvals!$B$2:$B$101,$L$2,Approvals!$I$2:$I$101,"Eligible")=1,"Qualified","Not qualified")),"Review settings"))</f>
        <v/>
      </c>
    </row>
    <row r="69" ht="23" customHeight="1">
      <c r="A69" s="6">
        <f>IF(Guards!A69="","",Guards!A69)</f>
        <v/>
      </c>
      <c r="B69" s="6">
        <f>IF(A69="","",IFERROR(IF(OR(COUNTIF(Sites!$A$2:$A$21,$L$2)&lt;&gt;1,NOT(IFERROR(AND(ISNUMBER($L$3),$L$3=INT($L$3),$L$3&gt;=1,$L$3&lt;=2958465),FALSE))),"Review settings",IF(COUNTIFS(Approvals!$A$2:$A$101,A69,Approvals!$B$2:$B$101,$L$2,Approvals!$I$2:$I$101,"Eligible")=1,"Qualified","Not qualified")),"Review settings"))</f>
        <v/>
      </c>
    </row>
    <row r="70" ht="23" customHeight="1">
      <c r="A70" s="3">
        <f>IF(Guards!A70="","",Guards!A70)</f>
        <v/>
      </c>
      <c r="B70" s="3">
        <f>IF(A70="","",IFERROR(IF(OR(COUNTIF(Sites!$A$2:$A$21,$L$2)&lt;&gt;1,NOT(IFERROR(AND(ISNUMBER($L$3),$L$3=INT($L$3),$L$3&gt;=1,$L$3&lt;=2958465),FALSE))),"Review settings",IF(COUNTIFS(Approvals!$A$2:$A$101,A70,Approvals!$B$2:$B$101,$L$2,Approvals!$I$2:$I$101,"Eligible")=1,"Qualified","Not qualified")),"Review settings"))</f>
        <v/>
      </c>
    </row>
    <row r="71" ht="23" customHeight="1">
      <c r="A71" s="6">
        <f>IF(Guards!A71="","",Guards!A71)</f>
        <v/>
      </c>
      <c r="B71" s="6">
        <f>IF(A71="","",IFERROR(IF(OR(COUNTIF(Sites!$A$2:$A$21,$L$2)&lt;&gt;1,NOT(IFERROR(AND(ISNUMBER($L$3),$L$3=INT($L$3),$L$3&gt;=1,$L$3&lt;=2958465),FALSE))),"Review settings",IF(COUNTIFS(Approvals!$A$2:$A$101,A71,Approvals!$B$2:$B$101,$L$2,Approvals!$I$2:$I$101,"Eligible")=1,"Qualified","Not qualified")),"Review settings"))</f>
        <v/>
      </c>
    </row>
    <row r="72" ht="23" customHeight="1">
      <c r="A72" s="3">
        <f>IF(Guards!A72="","",Guards!A72)</f>
        <v/>
      </c>
      <c r="B72" s="3">
        <f>IF(A72="","",IFERROR(IF(OR(COUNTIF(Sites!$A$2:$A$21,$L$2)&lt;&gt;1,NOT(IFERROR(AND(ISNUMBER($L$3),$L$3=INT($L$3),$L$3&gt;=1,$L$3&lt;=2958465),FALSE))),"Review settings",IF(COUNTIFS(Approvals!$A$2:$A$101,A72,Approvals!$B$2:$B$101,$L$2,Approvals!$I$2:$I$101,"Eligible")=1,"Qualified","Not qualified")),"Review settings"))</f>
        <v/>
      </c>
    </row>
    <row r="73" ht="23" customHeight="1">
      <c r="A73" s="6">
        <f>IF(Guards!A73="","",Guards!A73)</f>
        <v/>
      </c>
      <c r="B73" s="6">
        <f>IF(A73="","",IFERROR(IF(OR(COUNTIF(Sites!$A$2:$A$21,$L$2)&lt;&gt;1,NOT(IFERROR(AND(ISNUMBER($L$3),$L$3=INT($L$3),$L$3&gt;=1,$L$3&lt;=2958465),FALSE))),"Review settings",IF(COUNTIFS(Approvals!$A$2:$A$101,A73,Approvals!$B$2:$B$101,$L$2,Approvals!$I$2:$I$101,"Eligible")=1,"Qualified","Not qualified")),"Review settings"))</f>
        <v/>
      </c>
    </row>
    <row r="74" ht="23" customHeight="1">
      <c r="A74" s="3">
        <f>IF(Guards!A74="","",Guards!A74)</f>
        <v/>
      </c>
      <c r="B74" s="3">
        <f>IF(A74="","",IFERROR(IF(OR(COUNTIF(Sites!$A$2:$A$21,$L$2)&lt;&gt;1,NOT(IFERROR(AND(ISNUMBER($L$3),$L$3=INT($L$3),$L$3&gt;=1,$L$3&lt;=2958465),FALSE))),"Review settings",IF(COUNTIFS(Approvals!$A$2:$A$101,A74,Approvals!$B$2:$B$101,$L$2,Approvals!$I$2:$I$101,"Eligible")=1,"Qualified","Not qualified")),"Review settings"))</f>
        <v/>
      </c>
    </row>
    <row r="75" ht="23" customHeight="1">
      <c r="A75" s="6">
        <f>IF(Guards!A75="","",Guards!A75)</f>
        <v/>
      </c>
      <c r="B75" s="6">
        <f>IF(A75="","",IFERROR(IF(OR(COUNTIF(Sites!$A$2:$A$21,$L$2)&lt;&gt;1,NOT(IFERROR(AND(ISNUMBER($L$3),$L$3=INT($L$3),$L$3&gt;=1,$L$3&lt;=2958465),FALSE))),"Review settings",IF(COUNTIFS(Approvals!$A$2:$A$101,A75,Approvals!$B$2:$B$101,$L$2,Approvals!$I$2:$I$101,"Eligible")=1,"Qualified","Not qualified")),"Review settings"))</f>
        <v/>
      </c>
    </row>
    <row r="76" ht="23" customHeight="1">
      <c r="A76" s="3">
        <f>IF(Guards!A76="","",Guards!A76)</f>
        <v/>
      </c>
      <c r="B76" s="3">
        <f>IF(A76="","",IFERROR(IF(OR(COUNTIF(Sites!$A$2:$A$21,$L$2)&lt;&gt;1,NOT(IFERROR(AND(ISNUMBER($L$3),$L$3=INT($L$3),$L$3&gt;=1,$L$3&lt;=2958465),FALSE))),"Review settings",IF(COUNTIFS(Approvals!$A$2:$A$101,A76,Approvals!$B$2:$B$101,$L$2,Approvals!$I$2:$I$101,"Eligible")=1,"Qualified","Not qualified")),"Review settings"))</f>
        <v/>
      </c>
    </row>
    <row r="77" ht="23" customHeight="1">
      <c r="A77" s="6">
        <f>IF(Guards!A77="","",Guards!A77)</f>
        <v/>
      </c>
      <c r="B77" s="6">
        <f>IF(A77="","",IFERROR(IF(OR(COUNTIF(Sites!$A$2:$A$21,$L$2)&lt;&gt;1,NOT(IFERROR(AND(ISNUMBER($L$3),$L$3=INT($L$3),$L$3&gt;=1,$L$3&lt;=2958465),FALSE))),"Review settings",IF(COUNTIFS(Approvals!$A$2:$A$101,A77,Approvals!$B$2:$B$101,$L$2,Approvals!$I$2:$I$101,"Eligible")=1,"Qualified","Not qualified")),"Review settings"))</f>
        <v/>
      </c>
    </row>
    <row r="78" ht="23" customHeight="1">
      <c r="A78" s="3">
        <f>IF(Guards!A78="","",Guards!A78)</f>
        <v/>
      </c>
      <c r="B78" s="3">
        <f>IF(A78="","",IFERROR(IF(OR(COUNTIF(Sites!$A$2:$A$21,$L$2)&lt;&gt;1,NOT(IFERROR(AND(ISNUMBER($L$3),$L$3=INT($L$3),$L$3&gt;=1,$L$3&lt;=2958465),FALSE))),"Review settings",IF(COUNTIFS(Approvals!$A$2:$A$101,A78,Approvals!$B$2:$B$101,$L$2,Approvals!$I$2:$I$101,"Eligible")=1,"Qualified","Not qualified")),"Review settings"))</f>
        <v/>
      </c>
    </row>
    <row r="79" ht="23" customHeight="1">
      <c r="A79" s="6">
        <f>IF(Guards!A79="","",Guards!A79)</f>
        <v/>
      </c>
      <c r="B79" s="6">
        <f>IF(A79="","",IFERROR(IF(OR(COUNTIF(Sites!$A$2:$A$21,$L$2)&lt;&gt;1,NOT(IFERROR(AND(ISNUMBER($L$3),$L$3=INT($L$3),$L$3&gt;=1,$L$3&lt;=2958465),FALSE))),"Review settings",IF(COUNTIFS(Approvals!$A$2:$A$101,A79,Approvals!$B$2:$B$101,$L$2,Approvals!$I$2:$I$101,"Eligible")=1,"Qualified","Not qualified")),"Review settings"))</f>
        <v/>
      </c>
    </row>
    <row r="80" ht="23" customHeight="1">
      <c r="A80" s="3">
        <f>IF(Guards!A80="","",Guards!A80)</f>
        <v/>
      </c>
      <c r="B80" s="3">
        <f>IF(A80="","",IFERROR(IF(OR(COUNTIF(Sites!$A$2:$A$21,$L$2)&lt;&gt;1,NOT(IFERROR(AND(ISNUMBER($L$3),$L$3=INT($L$3),$L$3&gt;=1,$L$3&lt;=2958465),FALSE))),"Review settings",IF(COUNTIFS(Approvals!$A$2:$A$101,A80,Approvals!$B$2:$B$101,$L$2,Approvals!$I$2:$I$101,"Eligible")=1,"Qualified","Not qualified")),"Review settings"))</f>
        <v/>
      </c>
    </row>
    <row r="81" ht="23" customHeight="1">
      <c r="A81" s="6">
        <f>IF(Guards!A81="","",Guards!A81)</f>
        <v/>
      </c>
      <c r="B81" s="6">
        <f>IF(A81="","",IFERROR(IF(OR(COUNTIF(Sites!$A$2:$A$21,$L$2)&lt;&gt;1,NOT(IFERROR(AND(ISNUMBER($L$3),$L$3=INT($L$3),$L$3&gt;=1,$L$3&lt;=2958465),FALSE))),"Review settings",IF(COUNTIFS(Approvals!$A$2:$A$101,A81,Approvals!$B$2:$B$101,$L$2,Approvals!$I$2:$I$101,"Eligible")=1,"Qualified","Not qualified")),"Review settings"))</f>
        <v/>
      </c>
    </row>
    <row r="82" ht="23" customHeight="1">
      <c r="A82" s="3">
        <f>IF(Guards!A82="","",Guards!A82)</f>
        <v/>
      </c>
      <c r="B82" s="3">
        <f>IF(A82="","",IFERROR(IF(OR(COUNTIF(Sites!$A$2:$A$21,$L$2)&lt;&gt;1,NOT(IFERROR(AND(ISNUMBER($L$3),$L$3=INT($L$3),$L$3&gt;=1,$L$3&lt;=2958465),FALSE))),"Review settings",IF(COUNTIFS(Approvals!$A$2:$A$101,A82,Approvals!$B$2:$B$101,$L$2,Approvals!$I$2:$I$101,"Eligible")=1,"Qualified","Not qualified")),"Review settings"))</f>
        <v/>
      </c>
    </row>
    <row r="83" ht="23" customHeight="1">
      <c r="A83" s="6">
        <f>IF(Guards!A83="","",Guards!A83)</f>
        <v/>
      </c>
      <c r="B83" s="6">
        <f>IF(A83="","",IFERROR(IF(OR(COUNTIF(Sites!$A$2:$A$21,$L$2)&lt;&gt;1,NOT(IFERROR(AND(ISNUMBER($L$3),$L$3=INT($L$3),$L$3&gt;=1,$L$3&lt;=2958465),FALSE))),"Review settings",IF(COUNTIFS(Approvals!$A$2:$A$101,A83,Approvals!$B$2:$B$101,$L$2,Approvals!$I$2:$I$101,"Eligible")=1,"Qualified","Not qualified")),"Review settings"))</f>
        <v/>
      </c>
    </row>
    <row r="84" ht="23" customHeight="1">
      <c r="A84" s="3">
        <f>IF(Guards!A84="","",Guards!A84)</f>
        <v/>
      </c>
      <c r="B84" s="3">
        <f>IF(A84="","",IFERROR(IF(OR(COUNTIF(Sites!$A$2:$A$21,$L$2)&lt;&gt;1,NOT(IFERROR(AND(ISNUMBER($L$3),$L$3=INT($L$3),$L$3&gt;=1,$L$3&lt;=2958465),FALSE))),"Review settings",IF(COUNTIFS(Approvals!$A$2:$A$101,A84,Approvals!$B$2:$B$101,$L$2,Approvals!$I$2:$I$101,"Eligible")=1,"Qualified","Not qualified")),"Review settings"))</f>
        <v/>
      </c>
    </row>
    <row r="85" ht="23" customHeight="1">
      <c r="A85" s="6">
        <f>IF(Guards!A85="","",Guards!A85)</f>
        <v/>
      </c>
      <c r="B85" s="6">
        <f>IF(A85="","",IFERROR(IF(OR(COUNTIF(Sites!$A$2:$A$21,$L$2)&lt;&gt;1,NOT(IFERROR(AND(ISNUMBER($L$3),$L$3=INT($L$3),$L$3&gt;=1,$L$3&lt;=2958465),FALSE))),"Review settings",IF(COUNTIFS(Approvals!$A$2:$A$101,A85,Approvals!$B$2:$B$101,$L$2,Approvals!$I$2:$I$101,"Eligible")=1,"Qualified","Not qualified")),"Review settings"))</f>
        <v/>
      </c>
    </row>
    <row r="86" ht="23" customHeight="1">
      <c r="A86" s="3">
        <f>IF(Guards!A86="","",Guards!A86)</f>
        <v/>
      </c>
      <c r="B86" s="3">
        <f>IF(A86="","",IFERROR(IF(OR(COUNTIF(Sites!$A$2:$A$21,$L$2)&lt;&gt;1,NOT(IFERROR(AND(ISNUMBER($L$3),$L$3=INT($L$3),$L$3&gt;=1,$L$3&lt;=2958465),FALSE))),"Review settings",IF(COUNTIFS(Approvals!$A$2:$A$101,A86,Approvals!$B$2:$B$101,$L$2,Approvals!$I$2:$I$101,"Eligible")=1,"Qualified","Not qualified")),"Review settings"))</f>
        <v/>
      </c>
    </row>
    <row r="87" ht="23" customHeight="1">
      <c r="A87" s="6">
        <f>IF(Guards!A87="","",Guards!A87)</f>
        <v/>
      </c>
      <c r="B87" s="6">
        <f>IF(A87="","",IFERROR(IF(OR(COUNTIF(Sites!$A$2:$A$21,$L$2)&lt;&gt;1,NOT(IFERROR(AND(ISNUMBER($L$3),$L$3=INT($L$3),$L$3&gt;=1,$L$3&lt;=2958465),FALSE))),"Review settings",IF(COUNTIFS(Approvals!$A$2:$A$101,A87,Approvals!$B$2:$B$101,$L$2,Approvals!$I$2:$I$101,"Eligible")=1,"Qualified","Not qualified")),"Review settings"))</f>
        <v/>
      </c>
    </row>
    <row r="88" ht="23" customHeight="1">
      <c r="A88" s="3">
        <f>IF(Guards!A88="","",Guards!A88)</f>
        <v/>
      </c>
      <c r="B88" s="3">
        <f>IF(A88="","",IFERROR(IF(OR(COUNTIF(Sites!$A$2:$A$21,$L$2)&lt;&gt;1,NOT(IFERROR(AND(ISNUMBER($L$3),$L$3=INT($L$3),$L$3&gt;=1,$L$3&lt;=2958465),FALSE))),"Review settings",IF(COUNTIFS(Approvals!$A$2:$A$101,A88,Approvals!$B$2:$B$101,$L$2,Approvals!$I$2:$I$101,"Eligible")=1,"Qualified","Not qualified")),"Review settings"))</f>
        <v/>
      </c>
    </row>
    <row r="89" ht="23" customHeight="1">
      <c r="A89" s="6">
        <f>IF(Guards!A89="","",Guards!A89)</f>
        <v/>
      </c>
      <c r="B89" s="6">
        <f>IF(A89="","",IFERROR(IF(OR(COUNTIF(Sites!$A$2:$A$21,$L$2)&lt;&gt;1,NOT(IFERROR(AND(ISNUMBER($L$3),$L$3=INT($L$3),$L$3&gt;=1,$L$3&lt;=2958465),FALSE))),"Review settings",IF(COUNTIFS(Approvals!$A$2:$A$101,A89,Approvals!$B$2:$B$101,$L$2,Approvals!$I$2:$I$101,"Eligible")=1,"Qualified","Not qualified")),"Review settings"))</f>
        <v/>
      </c>
    </row>
    <row r="90" ht="23" customHeight="1">
      <c r="A90" s="3">
        <f>IF(Guards!A90="","",Guards!A90)</f>
        <v/>
      </c>
      <c r="B90" s="3">
        <f>IF(A90="","",IFERROR(IF(OR(COUNTIF(Sites!$A$2:$A$21,$L$2)&lt;&gt;1,NOT(IFERROR(AND(ISNUMBER($L$3),$L$3=INT($L$3),$L$3&gt;=1,$L$3&lt;=2958465),FALSE))),"Review settings",IF(COUNTIFS(Approvals!$A$2:$A$101,A90,Approvals!$B$2:$B$101,$L$2,Approvals!$I$2:$I$101,"Eligible")=1,"Qualified","Not qualified")),"Review settings"))</f>
        <v/>
      </c>
    </row>
    <row r="91" ht="23" customHeight="1">
      <c r="A91" s="6">
        <f>IF(Guards!A91="","",Guards!A91)</f>
        <v/>
      </c>
      <c r="B91" s="6">
        <f>IF(A91="","",IFERROR(IF(OR(COUNTIF(Sites!$A$2:$A$21,$L$2)&lt;&gt;1,NOT(IFERROR(AND(ISNUMBER($L$3),$L$3=INT($L$3),$L$3&gt;=1,$L$3&lt;=2958465),FALSE))),"Review settings",IF(COUNTIFS(Approvals!$A$2:$A$101,A91,Approvals!$B$2:$B$101,$L$2,Approvals!$I$2:$I$101,"Eligible")=1,"Qualified","Not qualified")),"Review settings"))</f>
        <v/>
      </c>
    </row>
    <row r="92" ht="23" customHeight="1">
      <c r="A92" s="3">
        <f>IF(Guards!A92="","",Guards!A92)</f>
        <v/>
      </c>
      <c r="B92" s="3">
        <f>IF(A92="","",IFERROR(IF(OR(COUNTIF(Sites!$A$2:$A$21,$L$2)&lt;&gt;1,NOT(IFERROR(AND(ISNUMBER($L$3),$L$3=INT($L$3),$L$3&gt;=1,$L$3&lt;=2958465),FALSE))),"Review settings",IF(COUNTIFS(Approvals!$A$2:$A$101,A92,Approvals!$B$2:$B$101,$L$2,Approvals!$I$2:$I$101,"Eligible")=1,"Qualified","Not qualified")),"Review settings"))</f>
        <v/>
      </c>
    </row>
    <row r="93" ht="23" customHeight="1">
      <c r="A93" s="6">
        <f>IF(Guards!A93="","",Guards!A93)</f>
        <v/>
      </c>
      <c r="B93" s="6">
        <f>IF(A93="","",IFERROR(IF(OR(COUNTIF(Sites!$A$2:$A$21,$L$2)&lt;&gt;1,NOT(IFERROR(AND(ISNUMBER($L$3),$L$3=INT($L$3),$L$3&gt;=1,$L$3&lt;=2958465),FALSE))),"Review settings",IF(COUNTIFS(Approvals!$A$2:$A$101,A93,Approvals!$B$2:$B$101,$L$2,Approvals!$I$2:$I$101,"Eligible")=1,"Qualified","Not qualified")),"Review settings"))</f>
        <v/>
      </c>
    </row>
    <row r="94" ht="23" customHeight="1">
      <c r="A94" s="3">
        <f>IF(Guards!A94="","",Guards!A94)</f>
        <v/>
      </c>
      <c r="B94" s="3">
        <f>IF(A94="","",IFERROR(IF(OR(COUNTIF(Sites!$A$2:$A$21,$L$2)&lt;&gt;1,NOT(IFERROR(AND(ISNUMBER($L$3),$L$3=INT($L$3),$L$3&gt;=1,$L$3&lt;=2958465),FALSE))),"Review settings",IF(COUNTIFS(Approvals!$A$2:$A$101,A94,Approvals!$B$2:$B$101,$L$2,Approvals!$I$2:$I$101,"Eligible")=1,"Qualified","Not qualified")),"Review settings"))</f>
        <v/>
      </c>
    </row>
    <row r="95" ht="23" customHeight="1">
      <c r="A95" s="6">
        <f>IF(Guards!A95="","",Guards!A95)</f>
        <v/>
      </c>
      <c r="B95" s="6">
        <f>IF(A95="","",IFERROR(IF(OR(COUNTIF(Sites!$A$2:$A$21,$L$2)&lt;&gt;1,NOT(IFERROR(AND(ISNUMBER($L$3),$L$3=INT($L$3),$L$3&gt;=1,$L$3&lt;=2958465),FALSE))),"Review settings",IF(COUNTIFS(Approvals!$A$2:$A$101,A95,Approvals!$B$2:$B$101,$L$2,Approvals!$I$2:$I$101,"Eligible")=1,"Qualified","Not qualified")),"Review settings"))</f>
        <v/>
      </c>
    </row>
    <row r="96" ht="23" customHeight="1">
      <c r="A96" s="3">
        <f>IF(Guards!A96="","",Guards!A96)</f>
        <v/>
      </c>
      <c r="B96" s="3">
        <f>IF(A96="","",IFERROR(IF(OR(COUNTIF(Sites!$A$2:$A$21,$L$2)&lt;&gt;1,NOT(IFERROR(AND(ISNUMBER($L$3),$L$3=INT($L$3),$L$3&gt;=1,$L$3&lt;=2958465),FALSE))),"Review settings",IF(COUNTIFS(Approvals!$A$2:$A$101,A96,Approvals!$B$2:$B$101,$L$2,Approvals!$I$2:$I$101,"Eligible")=1,"Qualified","Not qualified")),"Review settings"))</f>
        <v/>
      </c>
    </row>
    <row r="97" ht="23" customHeight="1">
      <c r="A97" s="6">
        <f>IF(Guards!A97="","",Guards!A97)</f>
        <v/>
      </c>
      <c r="B97" s="6">
        <f>IF(A97="","",IFERROR(IF(OR(COUNTIF(Sites!$A$2:$A$21,$L$2)&lt;&gt;1,NOT(IFERROR(AND(ISNUMBER($L$3),$L$3=INT($L$3),$L$3&gt;=1,$L$3&lt;=2958465),FALSE))),"Review settings",IF(COUNTIFS(Approvals!$A$2:$A$101,A97,Approvals!$B$2:$B$101,$L$2,Approvals!$I$2:$I$101,"Eligible")=1,"Qualified","Not qualified")),"Review settings"))</f>
        <v/>
      </c>
    </row>
    <row r="98" ht="23" customHeight="1">
      <c r="A98" s="3">
        <f>IF(Guards!A98="","",Guards!A98)</f>
        <v/>
      </c>
      <c r="B98" s="3">
        <f>IF(A98="","",IFERROR(IF(OR(COUNTIF(Sites!$A$2:$A$21,$L$2)&lt;&gt;1,NOT(IFERROR(AND(ISNUMBER($L$3),$L$3=INT($L$3),$L$3&gt;=1,$L$3&lt;=2958465),FALSE))),"Review settings",IF(COUNTIFS(Approvals!$A$2:$A$101,A98,Approvals!$B$2:$B$101,$L$2,Approvals!$I$2:$I$101,"Eligible")=1,"Qualified","Not qualified")),"Review settings"))</f>
        <v/>
      </c>
    </row>
    <row r="99" ht="23" customHeight="1">
      <c r="A99" s="6">
        <f>IF(Guards!A99="","",Guards!A99)</f>
        <v/>
      </c>
      <c r="B99" s="6">
        <f>IF(A99="","",IFERROR(IF(OR(COUNTIF(Sites!$A$2:$A$21,$L$2)&lt;&gt;1,NOT(IFERROR(AND(ISNUMBER($L$3),$L$3=INT($L$3),$L$3&gt;=1,$L$3&lt;=2958465),FALSE))),"Review settings",IF(COUNTIFS(Approvals!$A$2:$A$101,A99,Approvals!$B$2:$B$101,$L$2,Approvals!$I$2:$I$101,"Eligible")=1,"Qualified","Not qualified")),"Review settings"))</f>
        <v/>
      </c>
    </row>
    <row r="100" ht="23" customHeight="1">
      <c r="A100" s="3">
        <f>IF(Guards!A100="","",Guards!A100)</f>
        <v/>
      </c>
      <c r="B100" s="3">
        <f>IF(A100="","",IFERROR(IF(OR(COUNTIF(Sites!$A$2:$A$21,$L$2)&lt;&gt;1,NOT(IFERROR(AND(ISNUMBER($L$3),$L$3=INT($L$3),$L$3&gt;=1,$L$3&lt;=2958465),FALSE))),"Review settings",IF(COUNTIFS(Approvals!$A$2:$A$101,A100,Approvals!$B$2:$B$101,$L$2,Approvals!$I$2:$I$101,"Eligible")=1,"Qualified","Not qualified")),"Review settings"))</f>
        <v/>
      </c>
    </row>
    <row r="101" ht="23" customHeight="1">
      <c r="A101" s="6">
        <f>IF(Guards!A101="","",Guards!A101)</f>
        <v/>
      </c>
      <c r="B101" s="6">
        <f>IF(A101="","",IFERROR(IF(OR(COUNTIF(Sites!$A$2:$A$21,$L$2)&lt;&gt;1,NOT(IFERROR(AND(ISNUMBER($L$3),$L$3=INT($L$3),$L$3&gt;=1,$L$3&lt;=2958465),FALSE))),"Review settings",IF(COUNTIFS(Approvals!$A$2:$A$101,A101,Approvals!$B$2:$B$101,$L$2,Approvals!$I$2:$I$101,"Eligible")=1,"Qualified","Not qualified")),"Review settings"))</f>
        <v/>
      </c>
    </row>
  </sheetData>
  <autoFilter ref="A1:B101"/>
  <conditionalFormatting sqref="B2:B101">
    <cfRule type="expression" priority="1" dxfId="0">
      <formula>B2="Qualified"</formula>
    </cfRule>
    <cfRule type="expression" priority="2" dxfId="1">
      <formula>B2="Review settings"</formula>
    </cfRule>
    <cfRule type="expression" priority="3" dxfId="2">
      <formula>B2="Not qualified"</formula>
    </cfRule>
  </conditionalFormatting>
  <conditionalFormatting sqref="L6">
    <cfRule type="expression" priority="4" dxfId="1">
      <formula>L6&gt;0</formula>
    </cfRule>
  </conditionalFormatting>
  <conditionalFormatting sqref="L2:L3">
    <cfRule type="expression" priority="5" dxfId="1">
      <formula>OR(COUNTIF(Sites!$A$2:$A$21,$L$2)&lt;&gt;1,NOT(IFERROR(AND(ISNUMBER($L$3),$L$3=INT($L$3),$L$3&gt;=1,$L$3&lt;=2958465),FALSE)))</formula>
    </cfRule>
  </conditionalFormatting>
  <dataValidations count="2">
    <dataValidation sqref="L2" showDropDown="0" showInputMessage="1" showErrorMessage="1" allowBlank="0" errorTitle="Check this input" error="Use the permitted values. Review alerts after pasting data." promptTitle="Editable input" prompt="Select one site to assess." type="list" errorStyle="stop">
      <formula1>INDIRECT("Sites!$A$2:$A$21")</formula1>
    </dataValidation>
    <dataValidation sqref="L3" showDropDown="0" showInputMessage="1" showErrorMessage="1" allowBlank="0" errorTitle="Check this input" error="Use the permitted values. Review alerts after pasting data." promptTitle="Editable input" prompt="Use TODAY() or enter a whole date in MM/DD/YYYY format." type="custom" errorStyle="stop">
      <formula1>OR(L3="",IFERROR(AND(ISNUMBER(L3),L3=INT(L3),L3&gt;=1,L3&lt;=2958465),FALSE))</formula1>
    </dataValidation>
  </dataValidations>
  <printOptions horizontalCentered="1"/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tabColor rgb="00143D32"/>
    <outlinePr summaryBelow="1" summaryRight="0"/>
    <pageSetUpPr fitToPage="1"/>
  </sheetPr>
  <dimension ref="A1:I101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2" customWidth="1" min="2" max="2"/>
    <col width="18" customWidth="1" min="3" max="3"/>
    <col width="15" customWidth="1" min="4" max="4"/>
    <col width="15" customWidth="1" min="5" max="5"/>
    <col width="15" customWidth="1" min="6" max="6"/>
    <col width="25" customWidth="1" min="7" max="7"/>
    <col width="25" customWidth="1" min="8" max="8"/>
    <col width="19" customWidth="1" min="9" max="9"/>
  </cols>
  <sheetData>
    <row r="1" ht="34" customHeight="1">
      <c r="A1" s="1" t="inlineStr">
        <is>
          <t>Guard ID</t>
        </is>
      </c>
      <c r="B1" s="1" t="inlineStr">
        <is>
          <t>Site ID</t>
        </is>
      </c>
      <c r="C1" s="1" t="inlineStr">
        <is>
          <t>Induction Version</t>
        </is>
      </c>
      <c r="D1" s="1" t="inlineStr">
        <is>
          <t>Decision</t>
        </is>
      </c>
      <c r="E1" s="1" t="inlineStr">
        <is>
          <t>Valid From</t>
        </is>
      </c>
      <c r="F1" s="1" t="inlineStr">
        <is>
          <t>Valid Through</t>
        </is>
      </c>
      <c r="G1" s="1" t="inlineStr">
        <is>
          <t>Evidence Reference</t>
        </is>
      </c>
      <c r="H1" s="1" t="inlineStr">
        <is>
          <t>Reviewer Alias</t>
        </is>
      </c>
      <c r="I1" s="1" t="inlineStr">
        <is>
          <t>Eligibility Check</t>
        </is>
      </c>
    </row>
    <row r="2" ht="23" customHeight="1">
      <c r="A2" s="11" t="inlineStr">
        <is>
          <t>FG01</t>
        </is>
      </c>
      <c r="B2" s="11" t="inlineStr">
        <is>
          <t>FS01</t>
        </is>
      </c>
      <c r="C2" s="11" t="inlineStr">
        <is>
          <t>V2</t>
        </is>
      </c>
      <c r="D2" s="5" t="inlineStr">
        <is>
          <t>Approved</t>
        </is>
      </c>
      <c r="E2" s="12" t="n">
        <v>46284</v>
      </c>
      <c r="F2" s="12" t="n">
        <v>46324</v>
      </c>
      <c r="G2" s="11" t="inlineStr">
        <is>
          <t>Fictional evidence 01</t>
        </is>
      </c>
      <c r="H2" s="11" t="inlineStr">
        <is>
          <t>Fictional reviewer A</t>
        </is>
      </c>
      <c r="I2" s="3">
        <f>IF(COUNTA(A2:H2)=0,"",IFERROR(IF(OR(COUNTA(A2:H2)&lt;8,COUNTBLANK(A2:H2)&gt;0,COUNTIF(Guards!$A$2:$A$101,A2)&lt;&gt;1,COUNTIF(Sites!$A$2:$A$21,B2)&lt;&gt;1,COUNTIFS($A$2:$A$101,A2,$B$2:$B$101,B2)&lt;&gt;1,NOT(IFERROR(AND(ISNUMBER(E2),E2=INT(E2),E2&gt;=1,E2&lt;=2958465),FALSE)),NOT(IFERROR(AND(ISNUMBER(F2),F2=INT(F2),F2&gt;=1,F2&lt;=2958465),FALSE)),F2&lt;E2,NOT(IFERROR(AND(ISNUMBER(Pool!$L$3),Pool!$L$3=INT(Pool!$L$3),Pool!$L$3&gt;=1,Pool!$L$3&lt;=2958465),FALSE)),NOT(IFERROR(AND(ISTEXT(C2),LEN(TRIM(C2))&gt;0),FALSE)),NOT(IFERROR(AND(ISTEXT(G2),LEN(TRIM(G2))&gt;0),FALSE)),NOT(IFERROR(AND(ISTEXT(H2),LEN(TRIM(H2))&gt;0),FALSE)),AND(D2&lt;&gt;"Approved",D2&lt;&gt;"Pending",D2&lt;&gt;"Withdrawn"),AND(VLOOKUP(A2,Guards!$A$2:$B$101,2,FALSE)&lt;&gt;"Yes",VLOOKUP(A2,Guards!$A$2:$B$101,2,FALSE)&lt;&gt;"No"),AND(VLOOKUP(B2,Sites!$A$2:$D$21,2,FALSE)&lt;&gt;"Yes",VLOOKUP(B2,Sites!$A$2:$D$21,2,FALSE)&lt;&gt;"No"),NOT(IFERROR(AND(ISTEXT(VLOOKUP(B2,Sites!$A$2:$D$21,3,FALSE)),LEN(TRIM(VLOOKUP(B2,Sites!$A$2:$D$21,3,FALSE)))&gt;0),FALSE))),"Review",IF(AND(D2="Approved",E2&lt;=Pool!$L$3,F2&gt;=Pool!$L$3,VLOOKUP(A2,Guards!$A$2:$B$101,2,FALSE)="Yes",VLOOKUP(B2,Sites!$A$2:$D$21,2,FALSE)="Yes",C2=VLOOKUP(B2,Sites!$A$2:$D$21,3,FALSE)),"Eligible","Not eligible")),"Review"))</f>
        <v/>
      </c>
    </row>
    <row r="3" ht="23" customHeight="1">
      <c r="A3" s="11" t="inlineStr">
        <is>
          <t>FG02</t>
        </is>
      </c>
      <c r="B3" s="11" t="inlineStr">
        <is>
          <t>FS01</t>
        </is>
      </c>
      <c r="C3" s="11" t="inlineStr">
        <is>
          <t>V2</t>
        </is>
      </c>
      <c r="D3" s="5" t="inlineStr">
        <is>
          <t>Approved</t>
        </is>
      </c>
      <c r="E3" s="12" t="n">
        <v>46284</v>
      </c>
      <c r="F3" s="12" t="n">
        <v>46293</v>
      </c>
      <c r="G3" s="11" t="inlineStr">
        <is>
          <t>Fictional evidence 02</t>
        </is>
      </c>
      <c r="H3" s="11" t="inlineStr">
        <is>
          <t>Fictional reviewer A</t>
        </is>
      </c>
      <c r="I3" s="6">
        <f>IF(COUNTA(A3:H3)=0,"",IFERROR(IF(OR(COUNTA(A3:H3)&lt;8,COUNTBLANK(A3:H3)&gt;0,COUNTIF(Guards!$A$2:$A$101,A3)&lt;&gt;1,COUNTIF(Sites!$A$2:$A$21,B3)&lt;&gt;1,COUNTIFS($A$2:$A$101,A3,$B$2:$B$101,B3)&lt;&gt;1,NOT(IFERROR(AND(ISNUMBER(E3),E3=INT(E3),E3&gt;=1,E3&lt;=2958465),FALSE)),NOT(IFERROR(AND(ISNUMBER(F3),F3=INT(F3),F3&gt;=1,F3&lt;=2958465),FALSE)),F3&lt;E3,NOT(IFERROR(AND(ISNUMBER(Pool!$L$3),Pool!$L$3=INT(Pool!$L$3),Pool!$L$3&gt;=1,Pool!$L$3&lt;=2958465),FALSE)),NOT(IFERROR(AND(ISTEXT(C3),LEN(TRIM(C3))&gt;0),FALSE)),NOT(IFERROR(AND(ISTEXT(G3),LEN(TRIM(G3))&gt;0),FALSE)),NOT(IFERROR(AND(ISTEXT(H3),LEN(TRIM(H3))&gt;0),FALSE)),AND(D3&lt;&gt;"Approved",D3&lt;&gt;"Pending",D3&lt;&gt;"Withdrawn"),AND(VLOOKUP(A3,Guards!$A$2:$B$101,2,FALSE)&lt;&gt;"Yes",VLOOKUP(A3,Guards!$A$2:$B$101,2,FALSE)&lt;&gt;"No"),AND(VLOOKUP(B3,Sites!$A$2:$D$21,2,FALSE)&lt;&gt;"Yes",VLOOKUP(B3,Sites!$A$2:$D$21,2,FALSE)&lt;&gt;"No"),NOT(IFERROR(AND(ISTEXT(VLOOKUP(B3,Sites!$A$2:$D$21,3,FALSE)),LEN(TRIM(VLOOKUP(B3,Sites!$A$2:$D$21,3,FALSE)))&gt;0),FALSE))),"Review",IF(AND(D3="Approved",E3&lt;=Pool!$L$3,F3&gt;=Pool!$L$3,VLOOKUP(A3,Guards!$A$2:$B$101,2,FALSE)="Yes",VLOOKUP(B3,Sites!$A$2:$D$21,2,FALSE)="Yes",C3=VLOOKUP(B3,Sites!$A$2:$D$21,3,FALSE)),"Eligible","Not eligible")),"Review"))</f>
        <v/>
      </c>
    </row>
    <row r="4" ht="23" customHeight="1">
      <c r="A4" s="11" t="inlineStr">
        <is>
          <t>FG03</t>
        </is>
      </c>
      <c r="B4" s="11" t="inlineStr">
        <is>
          <t>FS01</t>
        </is>
      </c>
      <c r="C4" s="11" t="inlineStr">
        <is>
          <t>V2</t>
        </is>
      </c>
      <c r="D4" s="5" t="inlineStr">
        <is>
          <t>Pending</t>
        </is>
      </c>
      <c r="E4" s="12" t="n">
        <v>46284</v>
      </c>
      <c r="F4" s="12" t="n">
        <v>46324</v>
      </c>
      <c r="G4" s="11" t="inlineStr">
        <is>
          <t>Fictional evidence 03</t>
        </is>
      </c>
      <c r="H4" s="11" t="inlineStr">
        <is>
          <t>Fictional reviewer A</t>
        </is>
      </c>
      <c r="I4" s="3">
        <f>IF(COUNTA(A4:H4)=0,"",IFERROR(IF(OR(COUNTA(A4:H4)&lt;8,COUNTBLANK(A4:H4)&gt;0,COUNTIF(Guards!$A$2:$A$101,A4)&lt;&gt;1,COUNTIF(Sites!$A$2:$A$21,B4)&lt;&gt;1,COUNTIFS($A$2:$A$101,A4,$B$2:$B$101,B4)&lt;&gt;1,NOT(IFERROR(AND(ISNUMBER(E4),E4=INT(E4),E4&gt;=1,E4&lt;=2958465),FALSE)),NOT(IFERROR(AND(ISNUMBER(F4),F4=INT(F4),F4&gt;=1,F4&lt;=2958465),FALSE)),F4&lt;E4,NOT(IFERROR(AND(ISNUMBER(Pool!$L$3),Pool!$L$3=INT(Pool!$L$3),Pool!$L$3&gt;=1,Pool!$L$3&lt;=2958465),FALSE)),NOT(IFERROR(AND(ISTEXT(C4),LEN(TRIM(C4))&gt;0),FALSE)),NOT(IFERROR(AND(ISTEXT(G4),LEN(TRIM(G4))&gt;0),FALSE)),NOT(IFERROR(AND(ISTEXT(H4),LEN(TRIM(H4))&gt;0),FALSE)),AND(D4&lt;&gt;"Approved",D4&lt;&gt;"Pending",D4&lt;&gt;"Withdrawn"),AND(VLOOKUP(A4,Guards!$A$2:$B$101,2,FALSE)&lt;&gt;"Yes",VLOOKUP(A4,Guards!$A$2:$B$101,2,FALSE)&lt;&gt;"No"),AND(VLOOKUP(B4,Sites!$A$2:$D$21,2,FALSE)&lt;&gt;"Yes",VLOOKUP(B4,Sites!$A$2:$D$21,2,FALSE)&lt;&gt;"No"),NOT(IFERROR(AND(ISTEXT(VLOOKUP(B4,Sites!$A$2:$D$21,3,FALSE)),LEN(TRIM(VLOOKUP(B4,Sites!$A$2:$D$21,3,FALSE)))&gt;0),FALSE))),"Review",IF(AND(D4="Approved",E4&lt;=Pool!$L$3,F4&gt;=Pool!$L$3,VLOOKUP(A4,Guards!$A$2:$B$101,2,FALSE)="Yes",VLOOKUP(B4,Sites!$A$2:$D$21,2,FALSE)="Yes",C4=VLOOKUP(B4,Sites!$A$2:$D$21,3,FALSE)),"Eligible","Not eligible")),"Review"))</f>
        <v/>
      </c>
    </row>
    <row r="5" ht="23" customHeight="1">
      <c r="A5" s="11" t="inlineStr">
        <is>
          <t>FG04</t>
        </is>
      </c>
      <c r="B5" s="11" t="inlineStr">
        <is>
          <t>FS01</t>
        </is>
      </c>
      <c r="C5" s="11" t="inlineStr">
        <is>
          <t>V2</t>
        </is>
      </c>
      <c r="D5" s="5" t="inlineStr">
        <is>
          <t>Approved</t>
        </is>
      </c>
      <c r="E5" s="12" t="n">
        <v>46295</v>
      </c>
      <c r="F5" s="12" t="n">
        <v>46324</v>
      </c>
      <c r="G5" s="11" t="inlineStr">
        <is>
          <t>Fictional evidence 04</t>
        </is>
      </c>
      <c r="H5" s="11" t="inlineStr">
        <is>
          <t>Fictional reviewer A</t>
        </is>
      </c>
      <c r="I5" s="6">
        <f>IF(COUNTA(A5:H5)=0,"",IFERROR(IF(OR(COUNTA(A5:H5)&lt;8,COUNTBLANK(A5:H5)&gt;0,COUNTIF(Guards!$A$2:$A$101,A5)&lt;&gt;1,COUNTIF(Sites!$A$2:$A$21,B5)&lt;&gt;1,COUNTIFS($A$2:$A$101,A5,$B$2:$B$101,B5)&lt;&gt;1,NOT(IFERROR(AND(ISNUMBER(E5),E5=INT(E5),E5&gt;=1,E5&lt;=2958465),FALSE)),NOT(IFERROR(AND(ISNUMBER(F5),F5=INT(F5),F5&gt;=1,F5&lt;=2958465),FALSE)),F5&lt;E5,NOT(IFERROR(AND(ISNUMBER(Pool!$L$3),Pool!$L$3=INT(Pool!$L$3),Pool!$L$3&gt;=1,Pool!$L$3&lt;=2958465),FALSE)),NOT(IFERROR(AND(ISTEXT(C5),LEN(TRIM(C5))&gt;0),FALSE)),NOT(IFERROR(AND(ISTEXT(G5),LEN(TRIM(G5))&gt;0),FALSE)),NOT(IFERROR(AND(ISTEXT(H5),LEN(TRIM(H5))&gt;0),FALSE)),AND(D5&lt;&gt;"Approved",D5&lt;&gt;"Pending",D5&lt;&gt;"Withdrawn"),AND(VLOOKUP(A5,Guards!$A$2:$B$101,2,FALSE)&lt;&gt;"Yes",VLOOKUP(A5,Guards!$A$2:$B$101,2,FALSE)&lt;&gt;"No"),AND(VLOOKUP(B5,Sites!$A$2:$D$21,2,FALSE)&lt;&gt;"Yes",VLOOKUP(B5,Sites!$A$2:$D$21,2,FALSE)&lt;&gt;"No"),NOT(IFERROR(AND(ISTEXT(VLOOKUP(B5,Sites!$A$2:$D$21,3,FALSE)),LEN(TRIM(VLOOKUP(B5,Sites!$A$2:$D$21,3,FALSE)))&gt;0),FALSE))),"Review",IF(AND(D5="Approved",E5&lt;=Pool!$L$3,F5&gt;=Pool!$L$3,VLOOKUP(A5,Guards!$A$2:$B$101,2,FALSE)="Yes",VLOOKUP(B5,Sites!$A$2:$D$21,2,FALSE)="Yes",C5=VLOOKUP(B5,Sites!$A$2:$D$21,3,FALSE)),"Eligible","Not eligible")),"Review"))</f>
        <v/>
      </c>
    </row>
    <row r="6" ht="23" customHeight="1">
      <c r="A6" s="11" t="inlineStr">
        <is>
          <t>FG05</t>
        </is>
      </c>
      <c r="B6" s="11" t="inlineStr">
        <is>
          <t>FS01</t>
        </is>
      </c>
      <c r="C6" s="11" t="inlineStr">
        <is>
          <t>V2</t>
        </is>
      </c>
      <c r="D6" s="5" t="inlineStr">
        <is>
          <t>Approved</t>
        </is>
      </c>
      <c r="E6" s="12" t="n">
        <v>46284</v>
      </c>
      <c r="F6" s="12" t="n">
        <v>46324</v>
      </c>
      <c r="G6" s="11" t="inlineStr">
        <is>
          <t>Fictional evidence 05</t>
        </is>
      </c>
      <c r="H6" s="11" t="inlineStr">
        <is>
          <t>Fictional reviewer A</t>
        </is>
      </c>
      <c r="I6" s="3">
        <f>IF(COUNTA(A6:H6)=0,"",IFERROR(IF(OR(COUNTA(A6:H6)&lt;8,COUNTBLANK(A6:H6)&gt;0,COUNTIF(Guards!$A$2:$A$101,A6)&lt;&gt;1,COUNTIF(Sites!$A$2:$A$21,B6)&lt;&gt;1,COUNTIFS($A$2:$A$101,A6,$B$2:$B$101,B6)&lt;&gt;1,NOT(IFERROR(AND(ISNUMBER(E6),E6=INT(E6),E6&gt;=1,E6&lt;=2958465),FALSE)),NOT(IFERROR(AND(ISNUMBER(F6),F6=INT(F6),F6&gt;=1,F6&lt;=2958465),FALSE)),F6&lt;E6,NOT(IFERROR(AND(ISNUMBER(Pool!$L$3),Pool!$L$3=INT(Pool!$L$3),Pool!$L$3&gt;=1,Pool!$L$3&lt;=2958465),FALSE)),NOT(IFERROR(AND(ISTEXT(C6),LEN(TRIM(C6))&gt;0),FALSE)),NOT(IFERROR(AND(ISTEXT(G6),LEN(TRIM(G6))&gt;0),FALSE)),NOT(IFERROR(AND(ISTEXT(H6),LEN(TRIM(H6))&gt;0),FALSE)),AND(D6&lt;&gt;"Approved",D6&lt;&gt;"Pending",D6&lt;&gt;"Withdrawn"),AND(VLOOKUP(A6,Guards!$A$2:$B$101,2,FALSE)&lt;&gt;"Yes",VLOOKUP(A6,Guards!$A$2:$B$101,2,FALSE)&lt;&gt;"No"),AND(VLOOKUP(B6,Sites!$A$2:$D$21,2,FALSE)&lt;&gt;"Yes",VLOOKUP(B6,Sites!$A$2:$D$21,2,FALSE)&lt;&gt;"No"),NOT(IFERROR(AND(ISTEXT(VLOOKUP(B6,Sites!$A$2:$D$21,3,FALSE)),LEN(TRIM(VLOOKUP(B6,Sites!$A$2:$D$21,3,FALSE)))&gt;0),FALSE))),"Review",IF(AND(D6="Approved",E6&lt;=Pool!$L$3,F6&gt;=Pool!$L$3,VLOOKUP(A6,Guards!$A$2:$B$101,2,FALSE)="Yes",VLOOKUP(B6,Sites!$A$2:$D$21,2,FALSE)="Yes",C6=VLOOKUP(B6,Sites!$A$2:$D$21,3,FALSE)),"Eligible","Not eligible")),"Review"))</f>
        <v/>
      </c>
    </row>
    <row r="7" ht="23" customHeight="1">
      <c r="A7" s="11" t="inlineStr">
        <is>
          <t>FG06</t>
        </is>
      </c>
      <c r="B7" s="11" t="inlineStr">
        <is>
          <t>FS01</t>
        </is>
      </c>
      <c r="C7" s="11" t="inlineStr">
        <is>
          <t>V2</t>
        </is>
      </c>
      <c r="D7" s="5" t="inlineStr">
        <is>
          <t>Approved</t>
        </is>
      </c>
      <c r="E7" s="12" t="n">
        <v>46284</v>
      </c>
      <c r="F7" s="12" t="n">
        <v>46324</v>
      </c>
      <c r="G7" s="11" t="n"/>
      <c r="H7" s="11" t="inlineStr">
        <is>
          <t>Fictional reviewer A</t>
        </is>
      </c>
      <c r="I7" s="6">
        <f>IF(COUNTA(A7:H7)=0,"",IFERROR(IF(OR(COUNTA(A7:H7)&lt;8,COUNTBLANK(A7:H7)&gt;0,COUNTIF(Guards!$A$2:$A$101,A7)&lt;&gt;1,COUNTIF(Sites!$A$2:$A$21,B7)&lt;&gt;1,COUNTIFS($A$2:$A$101,A7,$B$2:$B$101,B7)&lt;&gt;1,NOT(IFERROR(AND(ISNUMBER(E7),E7=INT(E7),E7&gt;=1,E7&lt;=2958465),FALSE)),NOT(IFERROR(AND(ISNUMBER(F7),F7=INT(F7),F7&gt;=1,F7&lt;=2958465),FALSE)),F7&lt;E7,NOT(IFERROR(AND(ISNUMBER(Pool!$L$3),Pool!$L$3=INT(Pool!$L$3),Pool!$L$3&gt;=1,Pool!$L$3&lt;=2958465),FALSE)),NOT(IFERROR(AND(ISTEXT(C7),LEN(TRIM(C7))&gt;0),FALSE)),NOT(IFERROR(AND(ISTEXT(G7),LEN(TRIM(G7))&gt;0),FALSE)),NOT(IFERROR(AND(ISTEXT(H7),LEN(TRIM(H7))&gt;0),FALSE)),AND(D7&lt;&gt;"Approved",D7&lt;&gt;"Pending",D7&lt;&gt;"Withdrawn"),AND(VLOOKUP(A7,Guards!$A$2:$B$101,2,FALSE)&lt;&gt;"Yes",VLOOKUP(A7,Guards!$A$2:$B$101,2,FALSE)&lt;&gt;"No"),AND(VLOOKUP(B7,Sites!$A$2:$D$21,2,FALSE)&lt;&gt;"Yes",VLOOKUP(B7,Sites!$A$2:$D$21,2,FALSE)&lt;&gt;"No"),NOT(IFERROR(AND(ISTEXT(VLOOKUP(B7,Sites!$A$2:$D$21,3,FALSE)),LEN(TRIM(VLOOKUP(B7,Sites!$A$2:$D$21,3,FALSE)))&gt;0),FALSE))),"Review",IF(AND(D7="Approved",E7&lt;=Pool!$L$3,F7&gt;=Pool!$L$3,VLOOKUP(A7,Guards!$A$2:$B$101,2,FALSE)="Yes",VLOOKUP(B7,Sites!$A$2:$D$21,2,FALSE)="Yes",C7=VLOOKUP(B7,Sites!$A$2:$D$21,3,FALSE)),"Eligible","Not eligible")),"Review"))</f>
        <v/>
      </c>
    </row>
    <row r="8" ht="23" customHeight="1">
      <c r="A8" s="11" t="inlineStr">
        <is>
          <t>FG07</t>
        </is>
      </c>
      <c r="B8" s="11" t="inlineStr">
        <is>
          <t>FS01</t>
        </is>
      </c>
      <c r="C8" s="11" t="inlineStr">
        <is>
          <t>V1</t>
        </is>
      </c>
      <c r="D8" s="5" t="inlineStr">
        <is>
          <t>Approved</t>
        </is>
      </c>
      <c r="E8" s="12" t="n">
        <v>46284</v>
      </c>
      <c r="F8" s="12" t="n">
        <v>46324</v>
      </c>
      <c r="G8" s="11" t="inlineStr">
        <is>
          <t>Fictional evidence 07</t>
        </is>
      </c>
      <c r="H8" s="11" t="inlineStr">
        <is>
          <t>Fictional reviewer A</t>
        </is>
      </c>
      <c r="I8" s="3">
        <f>IF(COUNTA(A8:H8)=0,"",IFERROR(IF(OR(COUNTA(A8:H8)&lt;8,COUNTBLANK(A8:H8)&gt;0,COUNTIF(Guards!$A$2:$A$101,A8)&lt;&gt;1,COUNTIF(Sites!$A$2:$A$21,B8)&lt;&gt;1,COUNTIFS($A$2:$A$101,A8,$B$2:$B$101,B8)&lt;&gt;1,NOT(IFERROR(AND(ISNUMBER(E8),E8=INT(E8),E8&gt;=1,E8&lt;=2958465),FALSE)),NOT(IFERROR(AND(ISNUMBER(F8),F8=INT(F8),F8&gt;=1,F8&lt;=2958465),FALSE)),F8&lt;E8,NOT(IFERROR(AND(ISNUMBER(Pool!$L$3),Pool!$L$3=INT(Pool!$L$3),Pool!$L$3&gt;=1,Pool!$L$3&lt;=2958465),FALSE)),NOT(IFERROR(AND(ISTEXT(C8),LEN(TRIM(C8))&gt;0),FALSE)),NOT(IFERROR(AND(ISTEXT(G8),LEN(TRIM(G8))&gt;0),FALSE)),NOT(IFERROR(AND(ISTEXT(H8),LEN(TRIM(H8))&gt;0),FALSE)),AND(D8&lt;&gt;"Approved",D8&lt;&gt;"Pending",D8&lt;&gt;"Withdrawn"),AND(VLOOKUP(A8,Guards!$A$2:$B$101,2,FALSE)&lt;&gt;"Yes",VLOOKUP(A8,Guards!$A$2:$B$101,2,FALSE)&lt;&gt;"No"),AND(VLOOKUP(B8,Sites!$A$2:$D$21,2,FALSE)&lt;&gt;"Yes",VLOOKUP(B8,Sites!$A$2:$D$21,2,FALSE)&lt;&gt;"No"),NOT(IFERROR(AND(ISTEXT(VLOOKUP(B8,Sites!$A$2:$D$21,3,FALSE)),LEN(TRIM(VLOOKUP(B8,Sites!$A$2:$D$21,3,FALSE)))&gt;0),FALSE))),"Review",IF(AND(D8="Approved",E8&lt;=Pool!$L$3,F8&gt;=Pool!$L$3,VLOOKUP(A8,Guards!$A$2:$B$101,2,FALSE)="Yes",VLOOKUP(B8,Sites!$A$2:$D$21,2,FALSE)="Yes",C8=VLOOKUP(B8,Sites!$A$2:$D$21,3,FALSE)),"Eligible","Not eligible")),"Review"))</f>
        <v/>
      </c>
    </row>
    <row r="9" ht="23" customHeight="1">
      <c r="A9" s="11" t="inlineStr">
        <is>
          <t>FG08</t>
        </is>
      </c>
      <c r="B9" s="11" t="inlineStr">
        <is>
          <t>FS01</t>
        </is>
      </c>
      <c r="C9" s="11" t="inlineStr">
        <is>
          <t>V2</t>
        </is>
      </c>
      <c r="D9" s="5" t="inlineStr">
        <is>
          <t>Approved</t>
        </is>
      </c>
      <c r="E9" s="12" t="n">
        <v>46294</v>
      </c>
      <c r="F9" s="12" t="n">
        <v>46294</v>
      </c>
      <c r="G9" s="11" t="inlineStr">
        <is>
          <t>Fictional evidence 08</t>
        </is>
      </c>
      <c r="H9" s="11" t="inlineStr">
        <is>
          <t>Fictional reviewer A</t>
        </is>
      </c>
      <c r="I9" s="6">
        <f>IF(COUNTA(A9:H9)=0,"",IFERROR(IF(OR(COUNTA(A9:H9)&lt;8,COUNTBLANK(A9:H9)&gt;0,COUNTIF(Guards!$A$2:$A$101,A9)&lt;&gt;1,COUNTIF(Sites!$A$2:$A$21,B9)&lt;&gt;1,COUNTIFS($A$2:$A$101,A9,$B$2:$B$101,B9)&lt;&gt;1,NOT(IFERROR(AND(ISNUMBER(E9),E9=INT(E9),E9&gt;=1,E9&lt;=2958465),FALSE)),NOT(IFERROR(AND(ISNUMBER(F9),F9=INT(F9),F9&gt;=1,F9&lt;=2958465),FALSE)),F9&lt;E9,NOT(IFERROR(AND(ISNUMBER(Pool!$L$3),Pool!$L$3=INT(Pool!$L$3),Pool!$L$3&gt;=1,Pool!$L$3&lt;=2958465),FALSE)),NOT(IFERROR(AND(ISTEXT(C9),LEN(TRIM(C9))&gt;0),FALSE)),NOT(IFERROR(AND(ISTEXT(G9),LEN(TRIM(G9))&gt;0),FALSE)),NOT(IFERROR(AND(ISTEXT(H9),LEN(TRIM(H9))&gt;0),FALSE)),AND(D9&lt;&gt;"Approved",D9&lt;&gt;"Pending",D9&lt;&gt;"Withdrawn"),AND(VLOOKUP(A9,Guards!$A$2:$B$101,2,FALSE)&lt;&gt;"Yes",VLOOKUP(A9,Guards!$A$2:$B$101,2,FALSE)&lt;&gt;"No"),AND(VLOOKUP(B9,Sites!$A$2:$D$21,2,FALSE)&lt;&gt;"Yes",VLOOKUP(B9,Sites!$A$2:$D$21,2,FALSE)&lt;&gt;"No"),NOT(IFERROR(AND(ISTEXT(VLOOKUP(B9,Sites!$A$2:$D$21,3,FALSE)),LEN(TRIM(VLOOKUP(B9,Sites!$A$2:$D$21,3,FALSE)))&gt;0),FALSE))),"Review",IF(AND(D9="Approved",E9&lt;=Pool!$L$3,F9&gt;=Pool!$L$3,VLOOKUP(A9,Guards!$A$2:$B$101,2,FALSE)="Yes",VLOOKUP(B9,Sites!$A$2:$D$21,2,FALSE)="Yes",C9=VLOOKUP(B9,Sites!$A$2:$D$21,3,FALSE)),"Eligible","Not eligible")),"Review"))</f>
        <v/>
      </c>
    </row>
    <row r="10" ht="23" customHeight="1">
      <c r="A10" s="11" t="inlineStr">
        <is>
          <t>FG01</t>
        </is>
      </c>
      <c r="B10" s="11" t="inlineStr">
        <is>
          <t>FS02</t>
        </is>
      </c>
      <c r="C10" s="11" t="inlineStr">
        <is>
          <t>V1</t>
        </is>
      </c>
      <c r="D10" s="5" t="inlineStr">
        <is>
          <t>Approved</t>
        </is>
      </c>
      <c r="E10" s="12" t="n">
        <v>46284</v>
      </c>
      <c r="F10" s="12" t="n">
        <v>46324</v>
      </c>
      <c r="G10" s="11" t="inlineStr">
        <is>
          <t>Fictional evidence 09</t>
        </is>
      </c>
      <c r="H10" s="11" t="inlineStr">
        <is>
          <t>Fictional reviewer A</t>
        </is>
      </c>
      <c r="I10" s="3">
        <f>IF(COUNTA(A10:H10)=0,"",IFERROR(IF(OR(COUNTA(A10:H10)&lt;8,COUNTBLANK(A10:H10)&gt;0,COUNTIF(Guards!$A$2:$A$101,A10)&lt;&gt;1,COUNTIF(Sites!$A$2:$A$21,B10)&lt;&gt;1,COUNTIFS($A$2:$A$101,A10,$B$2:$B$101,B10)&lt;&gt;1,NOT(IFERROR(AND(ISNUMBER(E10),E10=INT(E10),E10&gt;=1,E10&lt;=2958465),FALSE)),NOT(IFERROR(AND(ISNUMBER(F10),F10=INT(F10),F10&gt;=1,F10&lt;=2958465),FALSE)),F10&lt;E10,NOT(IFERROR(AND(ISNUMBER(Pool!$L$3),Pool!$L$3=INT(Pool!$L$3),Pool!$L$3&gt;=1,Pool!$L$3&lt;=2958465),FALSE)),NOT(IFERROR(AND(ISTEXT(C10),LEN(TRIM(C10))&gt;0),FALSE)),NOT(IFERROR(AND(ISTEXT(G10),LEN(TRIM(G10))&gt;0),FALSE)),NOT(IFERROR(AND(ISTEXT(H10),LEN(TRIM(H10))&gt;0),FALSE)),AND(D10&lt;&gt;"Approved",D10&lt;&gt;"Pending",D10&lt;&gt;"Withdrawn"),AND(VLOOKUP(A10,Guards!$A$2:$B$101,2,FALSE)&lt;&gt;"Yes",VLOOKUP(A10,Guards!$A$2:$B$101,2,FALSE)&lt;&gt;"No"),AND(VLOOKUP(B10,Sites!$A$2:$D$21,2,FALSE)&lt;&gt;"Yes",VLOOKUP(B10,Sites!$A$2:$D$21,2,FALSE)&lt;&gt;"No"),NOT(IFERROR(AND(ISTEXT(VLOOKUP(B10,Sites!$A$2:$D$21,3,FALSE)),LEN(TRIM(VLOOKUP(B10,Sites!$A$2:$D$21,3,FALSE)))&gt;0),FALSE))),"Review",IF(AND(D10="Approved",E10&lt;=Pool!$L$3,F10&gt;=Pool!$L$3,VLOOKUP(A10,Guards!$A$2:$B$101,2,FALSE)="Yes",VLOOKUP(B10,Sites!$A$2:$D$21,2,FALSE)="Yes",C10=VLOOKUP(B10,Sites!$A$2:$D$21,3,FALSE)),"Eligible","Not eligible")),"Review"))</f>
        <v/>
      </c>
    </row>
    <row r="11" ht="23" customHeight="1">
      <c r="A11" s="11" t="inlineStr">
        <is>
          <t>FG02</t>
        </is>
      </c>
      <c r="B11" s="11" t="inlineStr">
        <is>
          <t>FS03</t>
        </is>
      </c>
      <c r="C11" s="11" t="inlineStr">
        <is>
          <t>V1</t>
        </is>
      </c>
      <c r="D11" s="5" t="inlineStr">
        <is>
          <t>Approved</t>
        </is>
      </c>
      <c r="E11" s="12" t="n">
        <v>46284</v>
      </c>
      <c r="F11" s="12" t="n">
        <v>46324</v>
      </c>
      <c r="G11" s="11" t="inlineStr">
        <is>
          <t>Fictional evidence 10</t>
        </is>
      </c>
      <c r="H11" s="11" t="inlineStr">
        <is>
          <t>Fictional reviewer A</t>
        </is>
      </c>
      <c r="I11" s="6">
        <f>IF(COUNTA(A11:H11)=0,"",IFERROR(IF(OR(COUNTA(A11:H11)&lt;8,COUNTBLANK(A11:H11)&gt;0,COUNTIF(Guards!$A$2:$A$101,A11)&lt;&gt;1,COUNTIF(Sites!$A$2:$A$21,B11)&lt;&gt;1,COUNTIFS($A$2:$A$101,A11,$B$2:$B$101,B11)&lt;&gt;1,NOT(IFERROR(AND(ISNUMBER(E11),E11=INT(E11),E11&gt;=1,E11&lt;=2958465),FALSE)),NOT(IFERROR(AND(ISNUMBER(F11),F11=INT(F11),F11&gt;=1,F11&lt;=2958465),FALSE)),F11&lt;E11,NOT(IFERROR(AND(ISNUMBER(Pool!$L$3),Pool!$L$3=INT(Pool!$L$3),Pool!$L$3&gt;=1,Pool!$L$3&lt;=2958465),FALSE)),NOT(IFERROR(AND(ISTEXT(C11),LEN(TRIM(C11))&gt;0),FALSE)),NOT(IFERROR(AND(ISTEXT(G11),LEN(TRIM(G11))&gt;0),FALSE)),NOT(IFERROR(AND(ISTEXT(H11),LEN(TRIM(H11))&gt;0),FALSE)),AND(D11&lt;&gt;"Approved",D11&lt;&gt;"Pending",D11&lt;&gt;"Withdrawn"),AND(VLOOKUP(A11,Guards!$A$2:$B$101,2,FALSE)&lt;&gt;"Yes",VLOOKUP(A11,Guards!$A$2:$B$101,2,FALSE)&lt;&gt;"No"),AND(VLOOKUP(B11,Sites!$A$2:$D$21,2,FALSE)&lt;&gt;"Yes",VLOOKUP(B11,Sites!$A$2:$D$21,2,FALSE)&lt;&gt;"No"),NOT(IFERROR(AND(ISTEXT(VLOOKUP(B11,Sites!$A$2:$D$21,3,FALSE)),LEN(TRIM(VLOOKUP(B11,Sites!$A$2:$D$21,3,FALSE)))&gt;0),FALSE))),"Review",IF(AND(D11="Approved",E11&lt;=Pool!$L$3,F11&gt;=Pool!$L$3,VLOOKUP(A11,Guards!$A$2:$B$101,2,FALSE)="Yes",VLOOKUP(B11,Sites!$A$2:$D$21,2,FALSE)="Yes",C11=VLOOKUP(B11,Sites!$A$2:$D$21,3,FALSE)),"Eligible","Not eligible")),"Review"))</f>
        <v/>
      </c>
    </row>
    <row r="12" ht="23" customHeight="1">
      <c r="A12" s="11" t="n"/>
      <c r="B12" s="11" t="n"/>
      <c r="C12" s="11" t="n"/>
      <c r="D12" s="5" t="n"/>
      <c r="E12" s="12" t="n"/>
      <c r="F12" s="12" t="n"/>
      <c r="G12" s="11" t="n"/>
      <c r="H12" s="11" t="n"/>
      <c r="I12" s="3">
        <f>IF(COUNTA(A12:H12)=0,"",IFERROR(IF(OR(COUNTA(A12:H12)&lt;8,COUNTBLANK(A12:H12)&gt;0,COUNTIF(Guards!$A$2:$A$101,A12)&lt;&gt;1,COUNTIF(Sites!$A$2:$A$21,B12)&lt;&gt;1,COUNTIFS($A$2:$A$101,A12,$B$2:$B$101,B12)&lt;&gt;1,NOT(IFERROR(AND(ISNUMBER(E12),E12=INT(E12),E12&gt;=1,E12&lt;=2958465),FALSE)),NOT(IFERROR(AND(ISNUMBER(F12),F12=INT(F12),F12&gt;=1,F12&lt;=2958465),FALSE)),F12&lt;E12,NOT(IFERROR(AND(ISNUMBER(Pool!$L$3),Pool!$L$3=INT(Pool!$L$3),Pool!$L$3&gt;=1,Pool!$L$3&lt;=2958465),FALSE)),NOT(IFERROR(AND(ISTEXT(C12),LEN(TRIM(C12))&gt;0),FALSE)),NOT(IFERROR(AND(ISTEXT(G12),LEN(TRIM(G12))&gt;0),FALSE)),NOT(IFERROR(AND(ISTEXT(H12),LEN(TRIM(H12))&gt;0),FALSE)),AND(D12&lt;&gt;"Approved",D12&lt;&gt;"Pending",D12&lt;&gt;"Withdrawn"),AND(VLOOKUP(A12,Guards!$A$2:$B$101,2,FALSE)&lt;&gt;"Yes",VLOOKUP(A12,Guards!$A$2:$B$101,2,FALSE)&lt;&gt;"No"),AND(VLOOKUP(B12,Sites!$A$2:$D$21,2,FALSE)&lt;&gt;"Yes",VLOOKUP(B12,Sites!$A$2:$D$21,2,FALSE)&lt;&gt;"No"),NOT(IFERROR(AND(ISTEXT(VLOOKUP(B12,Sites!$A$2:$D$21,3,FALSE)),LEN(TRIM(VLOOKUP(B12,Sites!$A$2:$D$21,3,FALSE)))&gt;0),FALSE))),"Review",IF(AND(D12="Approved",E12&lt;=Pool!$L$3,F12&gt;=Pool!$L$3,VLOOKUP(A12,Guards!$A$2:$B$101,2,FALSE)="Yes",VLOOKUP(B12,Sites!$A$2:$D$21,2,FALSE)="Yes",C12=VLOOKUP(B12,Sites!$A$2:$D$21,3,FALSE)),"Eligible","Not eligible")),"Review"))</f>
        <v/>
      </c>
    </row>
    <row r="13" ht="23" customHeight="1">
      <c r="A13" s="11" t="n"/>
      <c r="B13" s="11" t="n"/>
      <c r="C13" s="11" t="n"/>
      <c r="D13" s="5" t="n"/>
      <c r="E13" s="12" t="n"/>
      <c r="F13" s="12" t="n"/>
      <c r="G13" s="11" t="n"/>
      <c r="H13" s="11" t="n"/>
      <c r="I13" s="6">
        <f>IF(COUNTA(A13:H13)=0,"",IFERROR(IF(OR(COUNTA(A13:H13)&lt;8,COUNTBLANK(A13:H13)&gt;0,COUNTIF(Guards!$A$2:$A$101,A13)&lt;&gt;1,COUNTIF(Sites!$A$2:$A$21,B13)&lt;&gt;1,COUNTIFS($A$2:$A$101,A13,$B$2:$B$101,B13)&lt;&gt;1,NOT(IFERROR(AND(ISNUMBER(E13),E13=INT(E13),E13&gt;=1,E13&lt;=2958465),FALSE)),NOT(IFERROR(AND(ISNUMBER(F13),F13=INT(F13),F13&gt;=1,F13&lt;=2958465),FALSE)),F13&lt;E13,NOT(IFERROR(AND(ISNUMBER(Pool!$L$3),Pool!$L$3=INT(Pool!$L$3),Pool!$L$3&gt;=1,Pool!$L$3&lt;=2958465),FALSE)),NOT(IFERROR(AND(ISTEXT(C13),LEN(TRIM(C13))&gt;0),FALSE)),NOT(IFERROR(AND(ISTEXT(G13),LEN(TRIM(G13))&gt;0),FALSE)),NOT(IFERROR(AND(ISTEXT(H13),LEN(TRIM(H13))&gt;0),FALSE)),AND(D13&lt;&gt;"Approved",D13&lt;&gt;"Pending",D13&lt;&gt;"Withdrawn"),AND(VLOOKUP(A13,Guards!$A$2:$B$101,2,FALSE)&lt;&gt;"Yes",VLOOKUP(A13,Guards!$A$2:$B$101,2,FALSE)&lt;&gt;"No"),AND(VLOOKUP(B13,Sites!$A$2:$D$21,2,FALSE)&lt;&gt;"Yes",VLOOKUP(B13,Sites!$A$2:$D$21,2,FALSE)&lt;&gt;"No"),NOT(IFERROR(AND(ISTEXT(VLOOKUP(B13,Sites!$A$2:$D$21,3,FALSE)),LEN(TRIM(VLOOKUP(B13,Sites!$A$2:$D$21,3,FALSE)))&gt;0),FALSE))),"Review",IF(AND(D13="Approved",E13&lt;=Pool!$L$3,F13&gt;=Pool!$L$3,VLOOKUP(A13,Guards!$A$2:$B$101,2,FALSE)="Yes",VLOOKUP(B13,Sites!$A$2:$D$21,2,FALSE)="Yes",C13=VLOOKUP(B13,Sites!$A$2:$D$21,3,FALSE)),"Eligible","Not eligible")),"Review"))</f>
        <v/>
      </c>
    </row>
    <row r="14" ht="23" customHeight="1">
      <c r="A14" s="11" t="n"/>
      <c r="B14" s="11" t="n"/>
      <c r="C14" s="11" t="n"/>
      <c r="D14" s="5" t="n"/>
      <c r="E14" s="12" t="n"/>
      <c r="F14" s="12" t="n"/>
      <c r="G14" s="11" t="n"/>
      <c r="H14" s="11" t="n"/>
      <c r="I14" s="3">
        <f>IF(COUNTA(A14:H14)=0,"",IFERROR(IF(OR(COUNTA(A14:H14)&lt;8,COUNTBLANK(A14:H14)&gt;0,COUNTIF(Guards!$A$2:$A$101,A14)&lt;&gt;1,COUNTIF(Sites!$A$2:$A$21,B14)&lt;&gt;1,COUNTIFS($A$2:$A$101,A14,$B$2:$B$101,B14)&lt;&gt;1,NOT(IFERROR(AND(ISNUMBER(E14),E14=INT(E14),E14&gt;=1,E14&lt;=2958465),FALSE)),NOT(IFERROR(AND(ISNUMBER(F14),F14=INT(F14),F14&gt;=1,F14&lt;=2958465),FALSE)),F14&lt;E14,NOT(IFERROR(AND(ISNUMBER(Pool!$L$3),Pool!$L$3=INT(Pool!$L$3),Pool!$L$3&gt;=1,Pool!$L$3&lt;=2958465),FALSE)),NOT(IFERROR(AND(ISTEXT(C14),LEN(TRIM(C14))&gt;0),FALSE)),NOT(IFERROR(AND(ISTEXT(G14),LEN(TRIM(G14))&gt;0),FALSE)),NOT(IFERROR(AND(ISTEXT(H14),LEN(TRIM(H14))&gt;0),FALSE)),AND(D14&lt;&gt;"Approved",D14&lt;&gt;"Pending",D14&lt;&gt;"Withdrawn"),AND(VLOOKUP(A14,Guards!$A$2:$B$101,2,FALSE)&lt;&gt;"Yes",VLOOKUP(A14,Guards!$A$2:$B$101,2,FALSE)&lt;&gt;"No"),AND(VLOOKUP(B14,Sites!$A$2:$D$21,2,FALSE)&lt;&gt;"Yes",VLOOKUP(B14,Sites!$A$2:$D$21,2,FALSE)&lt;&gt;"No"),NOT(IFERROR(AND(ISTEXT(VLOOKUP(B14,Sites!$A$2:$D$21,3,FALSE)),LEN(TRIM(VLOOKUP(B14,Sites!$A$2:$D$21,3,FALSE)))&gt;0),FALSE))),"Review",IF(AND(D14="Approved",E14&lt;=Pool!$L$3,F14&gt;=Pool!$L$3,VLOOKUP(A14,Guards!$A$2:$B$101,2,FALSE)="Yes",VLOOKUP(B14,Sites!$A$2:$D$21,2,FALSE)="Yes",C14=VLOOKUP(B14,Sites!$A$2:$D$21,3,FALSE)),"Eligible","Not eligible")),"Review"))</f>
        <v/>
      </c>
    </row>
    <row r="15" ht="23" customHeight="1">
      <c r="A15" s="11" t="n"/>
      <c r="B15" s="11" t="n"/>
      <c r="C15" s="11" t="n"/>
      <c r="D15" s="5" t="n"/>
      <c r="E15" s="12" t="n"/>
      <c r="F15" s="12" t="n"/>
      <c r="G15" s="11" t="n"/>
      <c r="H15" s="11" t="n"/>
      <c r="I15" s="6">
        <f>IF(COUNTA(A15:H15)=0,"",IFERROR(IF(OR(COUNTA(A15:H15)&lt;8,COUNTBLANK(A15:H15)&gt;0,COUNTIF(Guards!$A$2:$A$101,A15)&lt;&gt;1,COUNTIF(Sites!$A$2:$A$21,B15)&lt;&gt;1,COUNTIFS($A$2:$A$101,A15,$B$2:$B$101,B15)&lt;&gt;1,NOT(IFERROR(AND(ISNUMBER(E15),E15=INT(E15),E15&gt;=1,E15&lt;=2958465),FALSE)),NOT(IFERROR(AND(ISNUMBER(F15),F15=INT(F15),F15&gt;=1,F15&lt;=2958465),FALSE)),F15&lt;E15,NOT(IFERROR(AND(ISNUMBER(Pool!$L$3),Pool!$L$3=INT(Pool!$L$3),Pool!$L$3&gt;=1,Pool!$L$3&lt;=2958465),FALSE)),NOT(IFERROR(AND(ISTEXT(C15),LEN(TRIM(C15))&gt;0),FALSE)),NOT(IFERROR(AND(ISTEXT(G15),LEN(TRIM(G15))&gt;0),FALSE)),NOT(IFERROR(AND(ISTEXT(H15),LEN(TRIM(H15))&gt;0),FALSE)),AND(D15&lt;&gt;"Approved",D15&lt;&gt;"Pending",D15&lt;&gt;"Withdrawn"),AND(VLOOKUP(A15,Guards!$A$2:$B$101,2,FALSE)&lt;&gt;"Yes",VLOOKUP(A15,Guards!$A$2:$B$101,2,FALSE)&lt;&gt;"No"),AND(VLOOKUP(B15,Sites!$A$2:$D$21,2,FALSE)&lt;&gt;"Yes",VLOOKUP(B15,Sites!$A$2:$D$21,2,FALSE)&lt;&gt;"No"),NOT(IFERROR(AND(ISTEXT(VLOOKUP(B15,Sites!$A$2:$D$21,3,FALSE)),LEN(TRIM(VLOOKUP(B15,Sites!$A$2:$D$21,3,FALSE)))&gt;0),FALSE))),"Review",IF(AND(D15="Approved",E15&lt;=Pool!$L$3,F15&gt;=Pool!$L$3,VLOOKUP(A15,Guards!$A$2:$B$101,2,FALSE)="Yes",VLOOKUP(B15,Sites!$A$2:$D$21,2,FALSE)="Yes",C15=VLOOKUP(B15,Sites!$A$2:$D$21,3,FALSE)),"Eligible","Not eligible")),"Review"))</f>
        <v/>
      </c>
    </row>
    <row r="16" ht="23" customHeight="1">
      <c r="A16" s="11" t="n"/>
      <c r="B16" s="11" t="n"/>
      <c r="C16" s="11" t="n"/>
      <c r="D16" s="5" t="n"/>
      <c r="E16" s="12" t="n"/>
      <c r="F16" s="12" t="n"/>
      <c r="G16" s="11" t="n"/>
      <c r="H16" s="11" t="n"/>
      <c r="I16" s="3">
        <f>IF(COUNTA(A16:H16)=0,"",IFERROR(IF(OR(COUNTA(A16:H16)&lt;8,COUNTBLANK(A16:H16)&gt;0,COUNTIF(Guards!$A$2:$A$101,A16)&lt;&gt;1,COUNTIF(Sites!$A$2:$A$21,B16)&lt;&gt;1,COUNTIFS($A$2:$A$101,A16,$B$2:$B$101,B16)&lt;&gt;1,NOT(IFERROR(AND(ISNUMBER(E16),E16=INT(E16),E16&gt;=1,E16&lt;=2958465),FALSE)),NOT(IFERROR(AND(ISNUMBER(F16),F16=INT(F16),F16&gt;=1,F16&lt;=2958465),FALSE)),F16&lt;E16,NOT(IFERROR(AND(ISNUMBER(Pool!$L$3),Pool!$L$3=INT(Pool!$L$3),Pool!$L$3&gt;=1,Pool!$L$3&lt;=2958465),FALSE)),NOT(IFERROR(AND(ISTEXT(C16),LEN(TRIM(C16))&gt;0),FALSE)),NOT(IFERROR(AND(ISTEXT(G16),LEN(TRIM(G16))&gt;0),FALSE)),NOT(IFERROR(AND(ISTEXT(H16),LEN(TRIM(H16))&gt;0),FALSE)),AND(D16&lt;&gt;"Approved",D16&lt;&gt;"Pending",D16&lt;&gt;"Withdrawn"),AND(VLOOKUP(A16,Guards!$A$2:$B$101,2,FALSE)&lt;&gt;"Yes",VLOOKUP(A16,Guards!$A$2:$B$101,2,FALSE)&lt;&gt;"No"),AND(VLOOKUP(B16,Sites!$A$2:$D$21,2,FALSE)&lt;&gt;"Yes",VLOOKUP(B16,Sites!$A$2:$D$21,2,FALSE)&lt;&gt;"No"),NOT(IFERROR(AND(ISTEXT(VLOOKUP(B16,Sites!$A$2:$D$21,3,FALSE)),LEN(TRIM(VLOOKUP(B16,Sites!$A$2:$D$21,3,FALSE)))&gt;0),FALSE))),"Review",IF(AND(D16="Approved",E16&lt;=Pool!$L$3,F16&gt;=Pool!$L$3,VLOOKUP(A16,Guards!$A$2:$B$101,2,FALSE)="Yes",VLOOKUP(B16,Sites!$A$2:$D$21,2,FALSE)="Yes",C16=VLOOKUP(B16,Sites!$A$2:$D$21,3,FALSE)),"Eligible","Not eligible")),"Review"))</f>
        <v/>
      </c>
    </row>
    <row r="17" ht="23" customHeight="1">
      <c r="A17" s="11" t="n"/>
      <c r="B17" s="11" t="n"/>
      <c r="C17" s="11" t="n"/>
      <c r="D17" s="5" t="n"/>
      <c r="E17" s="12" t="n"/>
      <c r="F17" s="12" t="n"/>
      <c r="G17" s="11" t="n"/>
      <c r="H17" s="11" t="n"/>
      <c r="I17" s="6">
        <f>IF(COUNTA(A17:H17)=0,"",IFERROR(IF(OR(COUNTA(A17:H17)&lt;8,COUNTBLANK(A17:H17)&gt;0,COUNTIF(Guards!$A$2:$A$101,A17)&lt;&gt;1,COUNTIF(Sites!$A$2:$A$21,B17)&lt;&gt;1,COUNTIFS($A$2:$A$101,A17,$B$2:$B$101,B17)&lt;&gt;1,NOT(IFERROR(AND(ISNUMBER(E17),E17=INT(E17),E17&gt;=1,E17&lt;=2958465),FALSE)),NOT(IFERROR(AND(ISNUMBER(F17),F17=INT(F17),F17&gt;=1,F17&lt;=2958465),FALSE)),F17&lt;E17,NOT(IFERROR(AND(ISNUMBER(Pool!$L$3),Pool!$L$3=INT(Pool!$L$3),Pool!$L$3&gt;=1,Pool!$L$3&lt;=2958465),FALSE)),NOT(IFERROR(AND(ISTEXT(C17),LEN(TRIM(C17))&gt;0),FALSE)),NOT(IFERROR(AND(ISTEXT(G17),LEN(TRIM(G17))&gt;0),FALSE)),NOT(IFERROR(AND(ISTEXT(H17),LEN(TRIM(H17))&gt;0),FALSE)),AND(D17&lt;&gt;"Approved",D17&lt;&gt;"Pending",D17&lt;&gt;"Withdrawn"),AND(VLOOKUP(A17,Guards!$A$2:$B$101,2,FALSE)&lt;&gt;"Yes",VLOOKUP(A17,Guards!$A$2:$B$101,2,FALSE)&lt;&gt;"No"),AND(VLOOKUP(B17,Sites!$A$2:$D$21,2,FALSE)&lt;&gt;"Yes",VLOOKUP(B17,Sites!$A$2:$D$21,2,FALSE)&lt;&gt;"No"),NOT(IFERROR(AND(ISTEXT(VLOOKUP(B17,Sites!$A$2:$D$21,3,FALSE)),LEN(TRIM(VLOOKUP(B17,Sites!$A$2:$D$21,3,FALSE)))&gt;0),FALSE))),"Review",IF(AND(D17="Approved",E17&lt;=Pool!$L$3,F17&gt;=Pool!$L$3,VLOOKUP(A17,Guards!$A$2:$B$101,2,FALSE)="Yes",VLOOKUP(B17,Sites!$A$2:$D$21,2,FALSE)="Yes",C17=VLOOKUP(B17,Sites!$A$2:$D$21,3,FALSE)),"Eligible","Not eligible")),"Review"))</f>
        <v/>
      </c>
    </row>
    <row r="18" ht="23" customHeight="1">
      <c r="A18" s="11" t="n"/>
      <c r="B18" s="11" t="n"/>
      <c r="C18" s="11" t="n"/>
      <c r="D18" s="5" t="n"/>
      <c r="E18" s="12" t="n"/>
      <c r="F18" s="12" t="n"/>
      <c r="G18" s="11" t="n"/>
      <c r="H18" s="11" t="n"/>
      <c r="I18" s="3">
        <f>IF(COUNTA(A18:H18)=0,"",IFERROR(IF(OR(COUNTA(A18:H18)&lt;8,COUNTBLANK(A18:H18)&gt;0,COUNTIF(Guards!$A$2:$A$101,A18)&lt;&gt;1,COUNTIF(Sites!$A$2:$A$21,B18)&lt;&gt;1,COUNTIFS($A$2:$A$101,A18,$B$2:$B$101,B18)&lt;&gt;1,NOT(IFERROR(AND(ISNUMBER(E18),E18=INT(E18),E18&gt;=1,E18&lt;=2958465),FALSE)),NOT(IFERROR(AND(ISNUMBER(F18),F18=INT(F18),F18&gt;=1,F18&lt;=2958465),FALSE)),F18&lt;E18,NOT(IFERROR(AND(ISNUMBER(Pool!$L$3),Pool!$L$3=INT(Pool!$L$3),Pool!$L$3&gt;=1,Pool!$L$3&lt;=2958465),FALSE)),NOT(IFERROR(AND(ISTEXT(C18),LEN(TRIM(C18))&gt;0),FALSE)),NOT(IFERROR(AND(ISTEXT(G18),LEN(TRIM(G18))&gt;0),FALSE)),NOT(IFERROR(AND(ISTEXT(H18),LEN(TRIM(H18))&gt;0),FALSE)),AND(D18&lt;&gt;"Approved",D18&lt;&gt;"Pending",D18&lt;&gt;"Withdrawn"),AND(VLOOKUP(A18,Guards!$A$2:$B$101,2,FALSE)&lt;&gt;"Yes",VLOOKUP(A18,Guards!$A$2:$B$101,2,FALSE)&lt;&gt;"No"),AND(VLOOKUP(B18,Sites!$A$2:$D$21,2,FALSE)&lt;&gt;"Yes",VLOOKUP(B18,Sites!$A$2:$D$21,2,FALSE)&lt;&gt;"No"),NOT(IFERROR(AND(ISTEXT(VLOOKUP(B18,Sites!$A$2:$D$21,3,FALSE)),LEN(TRIM(VLOOKUP(B18,Sites!$A$2:$D$21,3,FALSE)))&gt;0),FALSE))),"Review",IF(AND(D18="Approved",E18&lt;=Pool!$L$3,F18&gt;=Pool!$L$3,VLOOKUP(A18,Guards!$A$2:$B$101,2,FALSE)="Yes",VLOOKUP(B18,Sites!$A$2:$D$21,2,FALSE)="Yes",C18=VLOOKUP(B18,Sites!$A$2:$D$21,3,FALSE)),"Eligible","Not eligible")),"Review"))</f>
        <v/>
      </c>
    </row>
    <row r="19" ht="23" customHeight="1">
      <c r="A19" s="11" t="n"/>
      <c r="B19" s="11" t="n"/>
      <c r="C19" s="11" t="n"/>
      <c r="D19" s="5" t="n"/>
      <c r="E19" s="12" t="n"/>
      <c r="F19" s="12" t="n"/>
      <c r="G19" s="11" t="n"/>
      <c r="H19" s="11" t="n"/>
      <c r="I19" s="6">
        <f>IF(COUNTA(A19:H19)=0,"",IFERROR(IF(OR(COUNTA(A19:H19)&lt;8,COUNTBLANK(A19:H19)&gt;0,COUNTIF(Guards!$A$2:$A$101,A19)&lt;&gt;1,COUNTIF(Sites!$A$2:$A$21,B19)&lt;&gt;1,COUNTIFS($A$2:$A$101,A19,$B$2:$B$101,B19)&lt;&gt;1,NOT(IFERROR(AND(ISNUMBER(E19),E19=INT(E19),E19&gt;=1,E19&lt;=2958465),FALSE)),NOT(IFERROR(AND(ISNUMBER(F19),F19=INT(F19),F19&gt;=1,F19&lt;=2958465),FALSE)),F19&lt;E19,NOT(IFERROR(AND(ISNUMBER(Pool!$L$3),Pool!$L$3=INT(Pool!$L$3),Pool!$L$3&gt;=1,Pool!$L$3&lt;=2958465),FALSE)),NOT(IFERROR(AND(ISTEXT(C19),LEN(TRIM(C19))&gt;0),FALSE)),NOT(IFERROR(AND(ISTEXT(G19),LEN(TRIM(G19))&gt;0),FALSE)),NOT(IFERROR(AND(ISTEXT(H19),LEN(TRIM(H19))&gt;0),FALSE)),AND(D19&lt;&gt;"Approved",D19&lt;&gt;"Pending",D19&lt;&gt;"Withdrawn"),AND(VLOOKUP(A19,Guards!$A$2:$B$101,2,FALSE)&lt;&gt;"Yes",VLOOKUP(A19,Guards!$A$2:$B$101,2,FALSE)&lt;&gt;"No"),AND(VLOOKUP(B19,Sites!$A$2:$D$21,2,FALSE)&lt;&gt;"Yes",VLOOKUP(B19,Sites!$A$2:$D$21,2,FALSE)&lt;&gt;"No"),NOT(IFERROR(AND(ISTEXT(VLOOKUP(B19,Sites!$A$2:$D$21,3,FALSE)),LEN(TRIM(VLOOKUP(B19,Sites!$A$2:$D$21,3,FALSE)))&gt;0),FALSE))),"Review",IF(AND(D19="Approved",E19&lt;=Pool!$L$3,F19&gt;=Pool!$L$3,VLOOKUP(A19,Guards!$A$2:$B$101,2,FALSE)="Yes",VLOOKUP(B19,Sites!$A$2:$D$21,2,FALSE)="Yes",C19=VLOOKUP(B19,Sites!$A$2:$D$21,3,FALSE)),"Eligible","Not eligible")),"Review"))</f>
        <v/>
      </c>
    </row>
    <row r="20" ht="23" customHeight="1">
      <c r="A20" s="11" t="n"/>
      <c r="B20" s="11" t="n"/>
      <c r="C20" s="11" t="n"/>
      <c r="D20" s="5" t="n"/>
      <c r="E20" s="12" t="n"/>
      <c r="F20" s="12" t="n"/>
      <c r="G20" s="11" t="n"/>
      <c r="H20" s="11" t="n"/>
      <c r="I20" s="3">
        <f>IF(COUNTA(A20:H20)=0,"",IFERROR(IF(OR(COUNTA(A20:H20)&lt;8,COUNTBLANK(A20:H20)&gt;0,COUNTIF(Guards!$A$2:$A$101,A20)&lt;&gt;1,COUNTIF(Sites!$A$2:$A$21,B20)&lt;&gt;1,COUNTIFS($A$2:$A$101,A20,$B$2:$B$101,B20)&lt;&gt;1,NOT(IFERROR(AND(ISNUMBER(E20),E20=INT(E20),E20&gt;=1,E20&lt;=2958465),FALSE)),NOT(IFERROR(AND(ISNUMBER(F20),F20=INT(F20),F20&gt;=1,F20&lt;=2958465),FALSE)),F20&lt;E20,NOT(IFERROR(AND(ISNUMBER(Pool!$L$3),Pool!$L$3=INT(Pool!$L$3),Pool!$L$3&gt;=1,Pool!$L$3&lt;=2958465),FALSE)),NOT(IFERROR(AND(ISTEXT(C20),LEN(TRIM(C20))&gt;0),FALSE)),NOT(IFERROR(AND(ISTEXT(G20),LEN(TRIM(G20))&gt;0),FALSE)),NOT(IFERROR(AND(ISTEXT(H20),LEN(TRIM(H20))&gt;0),FALSE)),AND(D20&lt;&gt;"Approved",D20&lt;&gt;"Pending",D20&lt;&gt;"Withdrawn"),AND(VLOOKUP(A20,Guards!$A$2:$B$101,2,FALSE)&lt;&gt;"Yes",VLOOKUP(A20,Guards!$A$2:$B$101,2,FALSE)&lt;&gt;"No"),AND(VLOOKUP(B20,Sites!$A$2:$D$21,2,FALSE)&lt;&gt;"Yes",VLOOKUP(B20,Sites!$A$2:$D$21,2,FALSE)&lt;&gt;"No"),NOT(IFERROR(AND(ISTEXT(VLOOKUP(B20,Sites!$A$2:$D$21,3,FALSE)),LEN(TRIM(VLOOKUP(B20,Sites!$A$2:$D$21,3,FALSE)))&gt;0),FALSE))),"Review",IF(AND(D20="Approved",E20&lt;=Pool!$L$3,F20&gt;=Pool!$L$3,VLOOKUP(A20,Guards!$A$2:$B$101,2,FALSE)="Yes",VLOOKUP(B20,Sites!$A$2:$D$21,2,FALSE)="Yes",C20=VLOOKUP(B20,Sites!$A$2:$D$21,3,FALSE)),"Eligible","Not eligible")),"Review"))</f>
        <v/>
      </c>
    </row>
    <row r="21" ht="23" customHeight="1">
      <c r="A21" s="11" t="n"/>
      <c r="B21" s="11" t="n"/>
      <c r="C21" s="11" t="n"/>
      <c r="D21" s="5" t="n"/>
      <c r="E21" s="12" t="n"/>
      <c r="F21" s="12" t="n"/>
      <c r="G21" s="11" t="n"/>
      <c r="H21" s="11" t="n"/>
      <c r="I21" s="6">
        <f>IF(COUNTA(A21:H21)=0,"",IFERROR(IF(OR(COUNTA(A21:H21)&lt;8,COUNTBLANK(A21:H21)&gt;0,COUNTIF(Guards!$A$2:$A$101,A21)&lt;&gt;1,COUNTIF(Sites!$A$2:$A$21,B21)&lt;&gt;1,COUNTIFS($A$2:$A$101,A21,$B$2:$B$101,B21)&lt;&gt;1,NOT(IFERROR(AND(ISNUMBER(E21),E21=INT(E21),E21&gt;=1,E21&lt;=2958465),FALSE)),NOT(IFERROR(AND(ISNUMBER(F21),F21=INT(F21),F21&gt;=1,F21&lt;=2958465),FALSE)),F21&lt;E21,NOT(IFERROR(AND(ISNUMBER(Pool!$L$3),Pool!$L$3=INT(Pool!$L$3),Pool!$L$3&gt;=1,Pool!$L$3&lt;=2958465),FALSE)),NOT(IFERROR(AND(ISTEXT(C21),LEN(TRIM(C21))&gt;0),FALSE)),NOT(IFERROR(AND(ISTEXT(G21),LEN(TRIM(G21))&gt;0),FALSE)),NOT(IFERROR(AND(ISTEXT(H21),LEN(TRIM(H21))&gt;0),FALSE)),AND(D21&lt;&gt;"Approved",D21&lt;&gt;"Pending",D21&lt;&gt;"Withdrawn"),AND(VLOOKUP(A21,Guards!$A$2:$B$101,2,FALSE)&lt;&gt;"Yes",VLOOKUP(A21,Guards!$A$2:$B$101,2,FALSE)&lt;&gt;"No"),AND(VLOOKUP(B21,Sites!$A$2:$D$21,2,FALSE)&lt;&gt;"Yes",VLOOKUP(B21,Sites!$A$2:$D$21,2,FALSE)&lt;&gt;"No"),NOT(IFERROR(AND(ISTEXT(VLOOKUP(B21,Sites!$A$2:$D$21,3,FALSE)),LEN(TRIM(VLOOKUP(B21,Sites!$A$2:$D$21,3,FALSE)))&gt;0),FALSE))),"Review",IF(AND(D21="Approved",E21&lt;=Pool!$L$3,F21&gt;=Pool!$L$3,VLOOKUP(A21,Guards!$A$2:$B$101,2,FALSE)="Yes",VLOOKUP(B21,Sites!$A$2:$D$21,2,FALSE)="Yes",C21=VLOOKUP(B21,Sites!$A$2:$D$21,3,FALSE)),"Eligible","Not eligible")),"Review"))</f>
        <v/>
      </c>
    </row>
    <row r="22" ht="23" customHeight="1">
      <c r="A22" s="11" t="n"/>
      <c r="B22" s="11" t="n"/>
      <c r="C22" s="11" t="n"/>
      <c r="D22" s="5" t="n"/>
      <c r="E22" s="12" t="n"/>
      <c r="F22" s="12" t="n"/>
      <c r="G22" s="11" t="n"/>
      <c r="H22" s="11" t="n"/>
      <c r="I22" s="3">
        <f>IF(COUNTA(A22:H22)=0,"",IFERROR(IF(OR(COUNTA(A22:H22)&lt;8,COUNTBLANK(A22:H22)&gt;0,COUNTIF(Guards!$A$2:$A$101,A22)&lt;&gt;1,COUNTIF(Sites!$A$2:$A$21,B22)&lt;&gt;1,COUNTIFS($A$2:$A$101,A22,$B$2:$B$101,B22)&lt;&gt;1,NOT(IFERROR(AND(ISNUMBER(E22),E22=INT(E22),E22&gt;=1,E22&lt;=2958465),FALSE)),NOT(IFERROR(AND(ISNUMBER(F22),F22=INT(F22),F22&gt;=1,F22&lt;=2958465),FALSE)),F22&lt;E22,NOT(IFERROR(AND(ISNUMBER(Pool!$L$3),Pool!$L$3=INT(Pool!$L$3),Pool!$L$3&gt;=1,Pool!$L$3&lt;=2958465),FALSE)),NOT(IFERROR(AND(ISTEXT(C22),LEN(TRIM(C22))&gt;0),FALSE)),NOT(IFERROR(AND(ISTEXT(G22),LEN(TRIM(G22))&gt;0),FALSE)),NOT(IFERROR(AND(ISTEXT(H22),LEN(TRIM(H22))&gt;0),FALSE)),AND(D22&lt;&gt;"Approved",D22&lt;&gt;"Pending",D22&lt;&gt;"Withdrawn"),AND(VLOOKUP(A22,Guards!$A$2:$B$101,2,FALSE)&lt;&gt;"Yes",VLOOKUP(A22,Guards!$A$2:$B$101,2,FALSE)&lt;&gt;"No"),AND(VLOOKUP(B22,Sites!$A$2:$D$21,2,FALSE)&lt;&gt;"Yes",VLOOKUP(B22,Sites!$A$2:$D$21,2,FALSE)&lt;&gt;"No"),NOT(IFERROR(AND(ISTEXT(VLOOKUP(B22,Sites!$A$2:$D$21,3,FALSE)),LEN(TRIM(VLOOKUP(B22,Sites!$A$2:$D$21,3,FALSE)))&gt;0),FALSE))),"Review",IF(AND(D22="Approved",E22&lt;=Pool!$L$3,F22&gt;=Pool!$L$3,VLOOKUP(A22,Guards!$A$2:$B$101,2,FALSE)="Yes",VLOOKUP(B22,Sites!$A$2:$D$21,2,FALSE)="Yes",C22=VLOOKUP(B22,Sites!$A$2:$D$21,3,FALSE)),"Eligible","Not eligible")),"Review"))</f>
        <v/>
      </c>
    </row>
    <row r="23" ht="23" customHeight="1">
      <c r="A23" s="11" t="n"/>
      <c r="B23" s="11" t="n"/>
      <c r="C23" s="11" t="n"/>
      <c r="D23" s="5" t="n"/>
      <c r="E23" s="12" t="n"/>
      <c r="F23" s="12" t="n"/>
      <c r="G23" s="11" t="n"/>
      <c r="H23" s="11" t="n"/>
      <c r="I23" s="6">
        <f>IF(COUNTA(A23:H23)=0,"",IFERROR(IF(OR(COUNTA(A23:H23)&lt;8,COUNTBLANK(A23:H23)&gt;0,COUNTIF(Guards!$A$2:$A$101,A23)&lt;&gt;1,COUNTIF(Sites!$A$2:$A$21,B23)&lt;&gt;1,COUNTIFS($A$2:$A$101,A23,$B$2:$B$101,B23)&lt;&gt;1,NOT(IFERROR(AND(ISNUMBER(E23),E23=INT(E23),E23&gt;=1,E23&lt;=2958465),FALSE)),NOT(IFERROR(AND(ISNUMBER(F23),F23=INT(F23),F23&gt;=1,F23&lt;=2958465),FALSE)),F23&lt;E23,NOT(IFERROR(AND(ISNUMBER(Pool!$L$3),Pool!$L$3=INT(Pool!$L$3),Pool!$L$3&gt;=1,Pool!$L$3&lt;=2958465),FALSE)),NOT(IFERROR(AND(ISTEXT(C23),LEN(TRIM(C23))&gt;0),FALSE)),NOT(IFERROR(AND(ISTEXT(G23),LEN(TRIM(G23))&gt;0),FALSE)),NOT(IFERROR(AND(ISTEXT(H23),LEN(TRIM(H23))&gt;0),FALSE)),AND(D23&lt;&gt;"Approved",D23&lt;&gt;"Pending",D23&lt;&gt;"Withdrawn"),AND(VLOOKUP(A23,Guards!$A$2:$B$101,2,FALSE)&lt;&gt;"Yes",VLOOKUP(A23,Guards!$A$2:$B$101,2,FALSE)&lt;&gt;"No"),AND(VLOOKUP(B23,Sites!$A$2:$D$21,2,FALSE)&lt;&gt;"Yes",VLOOKUP(B23,Sites!$A$2:$D$21,2,FALSE)&lt;&gt;"No"),NOT(IFERROR(AND(ISTEXT(VLOOKUP(B23,Sites!$A$2:$D$21,3,FALSE)),LEN(TRIM(VLOOKUP(B23,Sites!$A$2:$D$21,3,FALSE)))&gt;0),FALSE))),"Review",IF(AND(D23="Approved",E23&lt;=Pool!$L$3,F23&gt;=Pool!$L$3,VLOOKUP(A23,Guards!$A$2:$B$101,2,FALSE)="Yes",VLOOKUP(B23,Sites!$A$2:$D$21,2,FALSE)="Yes",C23=VLOOKUP(B23,Sites!$A$2:$D$21,3,FALSE)),"Eligible","Not eligible")),"Review"))</f>
        <v/>
      </c>
    </row>
    <row r="24" ht="23" customHeight="1">
      <c r="A24" s="11" t="n"/>
      <c r="B24" s="11" t="n"/>
      <c r="C24" s="11" t="n"/>
      <c r="D24" s="5" t="n"/>
      <c r="E24" s="12" t="n"/>
      <c r="F24" s="12" t="n"/>
      <c r="G24" s="11" t="n"/>
      <c r="H24" s="11" t="n"/>
      <c r="I24" s="3">
        <f>IF(COUNTA(A24:H24)=0,"",IFERROR(IF(OR(COUNTA(A24:H24)&lt;8,COUNTBLANK(A24:H24)&gt;0,COUNTIF(Guards!$A$2:$A$101,A24)&lt;&gt;1,COUNTIF(Sites!$A$2:$A$21,B24)&lt;&gt;1,COUNTIFS($A$2:$A$101,A24,$B$2:$B$101,B24)&lt;&gt;1,NOT(IFERROR(AND(ISNUMBER(E24),E24=INT(E24),E24&gt;=1,E24&lt;=2958465),FALSE)),NOT(IFERROR(AND(ISNUMBER(F24),F24=INT(F24),F24&gt;=1,F24&lt;=2958465),FALSE)),F24&lt;E24,NOT(IFERROR(AND(ISNUMBER(Pool!$L$3),Pool!$L$3=INT(Pool!$L$3),Pool!$L$3&gt;=1,Pool!$L$3&lt;=2958465),FALSE)),NOT(IFERROR(AND(ISTEXT(C24),LEN(TRIM(C24))&gt;0),FALSE)),NOT(IFERROR(AND(ISTEXT(G24),LEN(TRIM(G24))&gt;0),FALSE)),NOT(IFERROR(AND(ISTEXT(H24),LEN(TRIM(H24))&gt;0),FALSE)),AND(D24&lt;&gt;"Approved",D24&lt;&gt;"Pending",D24&lt;&gt;"Withdrawn"),AND(VLOOKUP(A24,Guards!$A$2:$B$101,2,FALSE)&lt;&gt;"Yes",VLOOKUP(A24,Guards!$A$2:$B$101,2,FALSE)&lt;&gt;"No"),AND(VLOOKUP(B24,Sites!$A$2:$D$21,2,FALSE)&lt;&gt;"Yes",VLOOKUP(B24,Sites!$A$2:$D$21,2,FALSE)&lt;&gt;"No"),NOT(IFERROR(AND(ISTEXT(VLOOKUP(B24,Sites!$A$2:$D$21,3,FALSE)),LEN(TRIM(VLOOKUP(B24,Sites!$A$2:$D$21,3,FALSE)))&gt;0),FALSE))),"Review",IF(AND(D24="Approved",E24&lt;=Pool!$L$3,F24&gt;=Pool!$L$3,VLOOKUP(A24,Guards!$A$2:$B$101,2,FALSE)="Yes",VLOOKUP(B24,Sites!$A$2:$D$21,2,FALSE)="Yes",C24=VLOOKUP(B24,Sites!$A$2:$D$21,3,FALSE)),"Eligible","Not eligible")),"Review"))</f>
        <v/>
      </c>
    </row>
    <row r="25" ht="23" customHeight="1">
      <c r="A25" s="11" t="n"/>
      <c r="B25" s="11" t="n"/>
      <c r="C25" s="11" t="n"/>
      <c r="D25" s="5" t="n"/>
      <c r="E25" s="12" t="n"/>
      <c r="F25" s="12" t="n"/>
      <c r="G25" s="11" t="n"/>
      <c r="H25" s="11" t="n"/>
      <c r="I25" s="6">
        <f>IF(COUNTA(A25:H25)=0,"",IFERROR(IF(OR(COUNTA(A25:H25)&lt;8,COUNTBLANK(A25:H25)&gt;0,COUNTIF(Guards!$A$2:$A$101,A25)&lt;&gt;1,COUNTIF(Sites!$A$2:$A$21,B25)&lt;&gt;1,COUNTIFS($A$2:$A$101,A25,$B$2:$B$101,B25)&lt;&gt;1,NOT(IFERROR(AND(ISNUMBER(E25),E25=INT(E25),E25&gt;=1,E25&lt;=2958465),FALSE)),NOT(IFERROR(AND(ISNUMBER(F25),F25=INT(F25),F25&gt;=1,F25&lt;=2958465),FALSE)),F25&lt;E25,NOT(IFERROR(AND(ISNUMBER(Pool!$L$3),Pool!$L$3=INT(Pool!$L$3),Pool!$L$3&gt;=1,Pool!$L$3&lt;=2958465),FALSE)),NOT(IFERROR(AND(ISTEXT(C25),LEN(TRIM(C25))&gt;0),FALSE)),NOT(IFERROR(AND(ISTEXT(G25),LEN(TRIM(G25))&gt;0),FALSE)),NOT(IFERROR(AND(ISTEXT(H25),LEN(TRIM(H25))&gt;0),FALSE)),AND(D25&lt;&gt;"Approved",D25&lt;&gt;"Pending",D25&lt;&gt;"Withdrawn"),AND(VLOOKUP(A25,Guards!$A$2:$B$101,2,FALSE)&lt;&gt;"Yes",VLOOKUP(A25,Guards!$A$2:$B$101,2,FALSE)&lt;&gt;"No"),AND(VLOOKUP(B25,Sites!$A$2:$D$21,2,FALSE)&lt;&gt;"Yes",VLOOKUP(B25,Sites!$A$2:$D$21,2,FALSE)&lt;&gt;"No"),NOT(IFERROR(AND(ISTEXT(VLOOKUP(B25,Sites!$A$2:$D$21,3,FALSE)),LEN(TRIM(VLOOKUP(B25,Sites!$A$2:$D$21,3,FALSE)))&gt;0),FALSE))),"Review",IF(AND(D25="Approved",E25&lt;=Pool!$L$3,F25&gt;=Pool!$L$3,VLOOKUP(A25,Guards!$A$2:$B$101,2,FALSE)="Yes",VLOOKUP(B25,Sites!$A$2:$D$21,2,FALSE)="Yes",C25=VLOOKUP(B25,Sites!$A$2:$D$21,3,FALSE)),"Eligible","Not eligible")),"Review"))</f>
        <v/>
      </c>
    </row>
    <row r="26" ht="23" customHeight="1">
      <c r="A26" s="11" t="n"/>
      <c r="B26" s="11" t="n"/>
      <c r="C26" s="11" t="n"/>
      <c r="D26" s="5" t="n"/>
      <c r="E26" s="12" t="n"/>
      <c r="F26" s="12" t="n"/>
      <c r="G26" s="11" t="n"/>
      <c r="H26" s="11" t="n"/>
      <c r="I26" s="3">
        <f>IF(COUNTA(A26:H26)=0,"",IFERROR(IF(OR(COUNTA(A26:H26)&lt;8,COUNTBLANK(A26:H26)&gt;0,COUNTIF(Guards!$A$2:$A$101,A26)&lt;&gt;1,COUNTIF(Sites!$A$2:$A$21,B26)&lt;&gt;1,COUNTIFS($A$2:$A$101,A26,$B$2:$B$101,B26)&lt;&gt;1,NOT(IFERROR(AND(ISNUMBER(E26),E26=INT(E26),E26&gt;=1,E26&lt;=2958465),FALSE)),NOT(IFERROR(AND(ISNUMBER(F26),F26=INT(F26),F26&gt;=1,F26&lt;=2958465),FALSE)),F26&lt;E26,NOT(IFERROR(AND(ISNUMBER(Pool!$L$3),Pool!$L$3=INT(Pool!$L$3),Pool!$L$3&gt;=1,Pool!$L$3&lt;=2958465),FALSE)),NOT(IFERROR(AND(ISTEXT(C26),LEN(TRIM(C26))&gt;0),FALSE)),NOT(IFERROR(AND(ISTEXT(G26),LEN(TRIM(G26))&gt;0),FALSE)),NOT(IFERROR(AND(ISTEXT(H26),LEN(TRIM(H26))&gt;0),FALSE)),AND(D26&lt;&gt;"Approved",D26&lt;&gt;"Pending",D26&lt;&gt;"Withdrawn"),AND(VLOOKUP(A26,Guards!$A$2:$B$101,2,FALSE)&lt;&gt;"Yes",VLOOKUP(A26,Guards!$A$2:$B$101,2,FALSE)&lt;&gt;"No"),AND(VLOOKUP(B26,Sites!$A$2:$D$21,2,FALSE)&lt;&gt;"Yes",VLOOKUP(B26,Sites!$A$2:$D$21,2,FALSE)&lt;&gt;"No"),NOT(IFERROR(AND(ISTEXT(VLOOKUP(B26,Sites!$A$2:$D$21,3,FALSE)),LEN(TRIM(VLOOKUP(B26,Sites!$A$2:$D$21,3,FALSE)))&gt;0),FALSE))),"Review",IF(AND(D26="Approved",E26&lt;=Pool!$L$3,F26&gt;=Pool!$L$3,VLOOKUP(A26,Guards!$A$2:$B$101,2,FALSE)="Yes",VLOOKUP(B26,Sites!$A$2:$D$21,2,FALSE)="Yes",C26=VLOOKUP(B26,Sites!$A$2:$D$21,3,FALSE)),"Eligible","Not eligible")),"Review"))</f>
        <v/>
      </c>
    </row>
    <row r="27" ht="23" customHeight="1">
      <c r="A27" s="11" t="n"/>
      <c r="B27" s="11" t="n"/>
      <c r="C27" s="11" t="n"/>
      <c r="D27" s="5" t="n"/>
      <c r="E27" s="12" t="n"/>
      <c r="F27" s="12" t="n"/>
      <c r="G27" s="11" t="n"/>
      <c r="H27" s="11" t="n"/>
      <c r="I27" s="6">
        <f>IF(COUNTA(A27:H27)=0,"",IFERROR(IF(OR(COUNTA(A27:H27)&lt;8,COUNTBLANK(A27:H27)&gt;0,COUNTIF(Guards!$A$2:$A$101,A27)&lt;&gt;1,COUNTIF(Sites!$A$2:$A$21,B27)&lt;&gt;1,COUNTIFS($A$2:$A$101,A27,$B$2:$B$101,B27)&lt;&gt;1,NOT(IFERROR(AND(ISNUMBER(E27),E27=INT(E27),E27&gt;=1,E27&lt;=2958465),FALSE)),NOT(IFERROR(AND(ISNUMBER(F27),F27=INT(F27),F27&gt;=1,F27&lt;=2958465),FALSE)),F27&lt;E27,NOT(IFERROR(AND(ISNUMBER(Pool!$L$3),Pool!$L$3=INT(Pool!$L$3),Pool!$L$3&gt;=1,Pool!$L$3&lt;=2958465),FALSE)),NOT(IFERROR(AND(ISTEXT(C27),LEN(TRIM(C27))&gt;0),FALSE)),NOT(IFERROR(AND(ISTEXT(G27),LEN(TRIM(G27))&gt;0),FALSE)),NOT(IFERROR(AND(ISTEXT(H27),LEN(TRIM(H27))&gt;0),FALSE)),AND(D27&lt;&gt;"Approved",D27&lt;&gt;"Pending",D27&lt;&gt;"Withdrawn"),AND(VLOOKUP(A27,Guards!$A$2:$B$101,2,FALSE)&lt;&gt;"Yes",VLOOKUP(A27,Guards!$A$2:$B$101,2,FALSE)&lt;&gt;"No"),AND(VLOOKUP(B27,Sites!$A$2:$D$21,2,FALSE)&lt;&gt;"Yes",VLOOKUP(B27,Sites!$A$2:$D$21,2,FALSE)&lt;&gt;"No"),NOT(IFERROR(AND(ISTEXT(VLOOKUP(B27,Sites!$A$2:$D$21,3,FALSE)),LEN(TRIM(VLOOKUP(B27,Sites!$A$2:$D$21,3,FALSE)))&gt;0),FALSE))),"Review",IF(AND(D27="Approved",E27&lt;=Pool!$L$3,F27&gt;=Pool!$L$3,VLOOKUP(A27,Guards!$A$2:$B$101,2,FALSE)="Yes",VLOOKUP(B27,Sites!$A$2:$D$21,2,FALSE)="Yes",C27=VLOOKUP(B27,Sites!$A$2:$D$21,3,FALSE)),"Eligible","Not eligible")),"Review"))</f>
        <v/>
      </c>
    </row>
    <row r="28" ht="23" customHeight="1">
      <c r="A28" s="11" t="n"/>
      <c r="B28" s="11" t="n"/>
      <c r="C28" s="11" t="n"/>
      <c r="D28" s="5" t="n"/>
      <c r="E28" s="12" t="n"/>
      <c r="F28" s="12" t="n"/>
      <c r="G28" s="11" t="n"/>
      <c r="H28" s="11" t="n"/>
      <c r="I28" s="3">
        <f>IF(COUNTA(A28:H28)=0,"",IFERROR(IF(OR(COUNTA(A28:H28)&lt;8,COUNTBLANK(A28:H28)&gt;0,COUNTIF(Guards!$A$2:$A$101,A28)&lt;&gt;1,COUNTIF(Sites!$A$2:$A$21,B28)&lt;&gt;1,COUNTIFS($A$2:$A$101,A28,$B$2:$B$101,B28)&lt;&gt;1,NOT(IFERROR(AND(ISNUMBER(E28),E28=INT(E28),E28&gt;=1,E28&lt;=2958465),FALSE)),NOT(IFERROR(AND(ISNUMBER(F28),F28=INT(F28),F28&gt;=1,F28&lt;=2958465),FALSE)),F28&lt;E28,NOT(IFERROR(AND(ISNUMBER(Pool!$L$3),Pool!$L$3=INT(Pool!$L$3),Pool!$L$3&gt;=1,Pool!$L$3&lt;=2958465),FALSE)),NOT(IFERROR(AND(ISTEXT(C28),LEN(TRIM(C28))&gt;0),FALSE)),NOT(IFERROR(AND(ISTEXT(G28),LEN(TRIM(G28))&gt;0),FALSE)),NOT(IFERROR(AND(ISTEXT(H28),LEN(TRIM(H28))&gt;0),FALSE)),AND(D28&lt;&gt;"Approved",D28&lt;&gt;"Pending",D28&lt;&gt;"Withdrawn"),AND(VLOOKUP(A28,Guards!$A$2:$B$101,2,FALSE)&lt;&gt;"Yes",VLOOKUP(A28,Guards!$A$2:$B$101,2,FALSE)&lt;&gt;"No"),AND(VLOOKUP(B28,Sites!$A$2:$D$21,2,FALSE)&lt;&gt;"Yes",VLOOKUP(B28,Sites!$A$2:$D$21,2,FALSE)&lt;&gt;"No"),NOT(IFERROR(AND(ISTEXT(VLOOKUP(B28,Sites!$A$2:$D$21,3,FALSE)),LEN(TRIM(VLOOKUP(B28,Sites!$A$2:$D$21,3,FALSE)))&gt;0),FALSE))),"Review",IF(AND(D28="Approved",E28&lt;=Pool!$L$3,F28&gt;=Pool!$L$3,VLOOKUP(A28,Guards!$A$2:$B$101,2,FALSE)="Yes",VLOOKUP(B28,Sites!$A$2:$D$21,2,FALSE)="Yes",C28=VLOOKUP(B28,Sites!$A$2:$D$21,3,FALSE)),"Eligible","Not eligible")),"Review"))</f>
        <v/>
      </c>
    </row>
    <row r="29" ht="23" customHeight="1">
      <c r="A29" s="11" t="n"/>
      <c r="B29" s="11" t="n"/>
      <c r="C29" s="11" t="n"/>
      <c r="D29" s="5" t="n"/>
      <c r="E29" s="12" t="n"/>
      <c r="F29" s="12" t="n"/>
      <c r="G29" s="11" t="n"/>
      <c r="H29" s="11" t="n"/>
      <c r="I29" s="6">
        <f>IF(COUNTA(A29:H29)=0,"",IFERROR(IF(OR(COUNTA(A29:H29)&lt;8,COUNTBLANK(A29:H29)&gt;0,COUNTIF(Guards!$A$2:$A$101,A29)&lt;&gt;1,COUNTIF(Sites!$A$2:$A$21,B29)&lt;&gt;1,COUNTIFS($A$2:$A$101,A29,$B$2:$B$101,B29)&lt;&gt;1,NOT(IFERROR(AND(ISNUMBER(E29),E29=INT(E29),E29&gt;=1,E29&lt;=2958465),FALSE)),NOT(IFERROR(AND(ISNUMBER(F29),F29=INT(F29),F29&gt;=1,F29&lt;=2958465),FALSE)),F29&lt;E29,NOT(IFERROR(AND(ISNUMBER(Pool!$L$3),Pool!$L$3=INT(Pool!$L$3),Pool!$L$3&gt;=1,Pool!$L$3&lt;=2958465),FALSE)),NOT(IFERROR(AND(ISTEXT(C29),LEN(TRIM(C29))&gt;0),FALSE)),NOT(IFERROR(AND(ISTEXT(G29),LEN(TRIM(G29))&gt;0),FALSE)),NOT(IFERROR(AND(ISTEXT(H29),LEN(TRIM(H29))&gt;0),FALSE)),AND(D29&lt;&gt;"Approved",D29&lt;&gt;"Pending",D29&lt;&gt;"Withdrawn"),AND(VLOOKUP(A29,Guards!$A$2:$B$101,2,FALSE)&lt;&gt;"Yes",VLOOKUP(A29,Guards!$A$2:$B$101,2,FALSE)&lt;&gt;"No"),AND(VLOOKUP(B29,Sites!$A$2:$D$21,2,FALSE)&lt;&gt;"Yes",VLOOKUP(B29,Sites!$A$2:$D$21,2,FALSE)&lt;&gt;"No"),NOT(IFERROR(AND(ISTEXT(VLOOKUP(B29,Sites!$A$2:$D$21,3,FALSE)),LEN(TRIM(VLOOKUP(B29,Sites!$A$2:$D$21,3,FALSE)))&gt;0),FALSE))),"Review",IF(AND(D29="Approved",E29&lt;=Pool!$L$3,F29&gt;=Pool!$L$3,VLOOKUP(A29,Guards!$A$2:$B$101,2,FALSE)="Yes",VLOOKUP(B29,Sites!$A$2:$D$21,2,FALSE)="Yes",C29=VLOOKUP(B29,Sites!$A$2:$D$21,3,FALSE)),"Eligible","Not eligible")),"Review"))</f>
        <v/>
      </c>
    </row>
    <row r="30" ht="23" customHeight="1">
      <c r="A30" s="11" t="n"/>
      <c r="B30" s="11" t="n"/>
      <c r="C30" s="11" t="n"/>
      <c r="D30" s="5" t="n"/>
      <c r="E30" s="12" t="n"/>
      <c r="F30" s="12" t="n"/>
      <c r="G30" s="11" t="n"/>
      <c r="H30" s="11" t="n"/>
      <c r="I30" s="3">
        <f>IF(COUNTA(A30:H30)=0,"",IFERROR(IF(OR(COUNTA(A30:H30)&lt;8,COUNTBLANK(A30:H30)&gt;0,COUNTIF(Guards!$A$2:$A$101,A30)&lt;&gt;1,COUNTIF(Sites!$A$2:$A$21,B30)&lt;&gt;1,COUNTIFS($A$2:$A$101,A30,$B$2:$B$101,B30)&lt;&gt;1,NOT(IFERROR(AND(ISNUMBER(E30),E30=INT(E30),E30&gt;=1,E30&lt;=2958465),FALSE)),NOT(IFERROR(AND(ISNUMBER(F30),F30=INT(F30),F30&gt;=1,F30&lt;=2958465),FALSE)),F30&lt;E30,NOT(IFERROR(AND(ISNUMBER(Pool!$L$3),Pool!$L$3=INT(Pool!$L$3),Pool!$L$3&gt;=1,Pool!$L$3&lt;=2958465),FALSE)),NOT(IFERROR(AND(ISTEXT(C30),LEN(TRIM(C30))&gt;0),FALSE)),NOT(IFERROR(AND(ISTEXT(G30),LEN(TRIM(G30))&gt;0),FALSE)),NOT(IFERROR(AND(ISTEXT(H30),LEN(TRIM(H30))&gt;0),FALSE)),AND(D30&lt;&gt;"Approved",D30&lt;&gt;"Pending",D30&lt;&gt;"Withdrawn"),AND(VLOOKUP(A30,Guards!$A$2:$B$101,2,FALSE)&lt;&gt;"Yes",VLOOKUP(A30,Guards!$A$2:$B$101,2,FALSE)&lt;&gt;"No"),AND(VLOOKUP(B30,Sites!$A$2:$D$21,2,FALSE)&lt;&gt;"Yes",VLOOKUP(B30,Sites!$A$2:$D$21,2,FALSE)&lt;&gt;"No"),NOT(IFERROR(AND(ISTEXT(VLOOKUP(B30,Sites!$A$2:$D$21,3,FALSE)),LEN(TRIM(VLOOKUP(B30,Sites!$A$2:$D$21,3,FALSE)))&gt;0),FALSE))),"Review",IF(AND(D30="Approved",E30&lt;=Pool!$L$3,F30&gt;=Pool!$L$3,VLOOKUP(A30,Guards!$A$2:$B$101,2,FALSE)="Yes",VLOOKUP(B30,Sites!$A$2:$D$21,2,FALSE)="Yes",C30=VLOOKUP(B30,Sites!$A$2:$D$21,3,FALSE)),"Eligible","Not eligible")),"Review"))</f>
        <v/>
      </c>
    </row>
    <row r="31" ht="23" customHeight="1">
      <c r="A31" s="11" t="n"/>
      <c r="B31" s="11" t="n"/>
      <c r="C31" s="11" t="n"/>
      <c r="D31" s="5" t="n"/>
      <c r="E31" s="12" t="n"/>
      <c r="F31" s="12" t="n"/>
      <c r="G31" s="11" t="n"/>
      <c r="H31" s="11" t="n"/>
      <c r="I31" s="6">
        <f>IF(COUNTA(A31:H31)=0,"",IFERROR(IF(OR(COUNTA(A31:H31)&lt;8,COUNTBLANK(A31:H31)&gt;0,COUNTIF(Guards!$A$2:$A$101,A31)&lt;&gt;1,COUNTIF(Sites!$A$2:$A$21,B31)&lt;&gt;1,COUNTIFS($A$2:$A$101,A31,$B$2:$B$101,B31)&lt;&gt;1,NOT(IFERROR(AND(ISNUMBER(E31),E31=INT(E31),E31&gt;=1,E31&lt;=2958465),FALSE)),NOT(IFERROR(AND(ISNUMBER(F31),F31=INT(F31),F31&gt;=1,F31&lt;=2958465),FALSE)),F31&lt;E31,NOT(IFERROR(AND(ISNUMBER(Pool!$L$3),Pool!$L$3=INT(Pool!$L$3),Pool!$L$3&gt;=1,Pool!$L$3&lt;=2958465),FALSE)),NOT(IFERROR(AND(ISTEXT(C31),LEN(TRIM(C31))&gt;0),FALSE)),NOT(IFERROR(AND(ISTEXT(G31),LEN(TRIM(G31))&gt;0),FALSE)),NOT(IFERROR(AND(ISTEXT(H31),LEN(TRIM(H31))&gt;0),FALSE)),AND(D31&lt;&gt;"Approved",D31&lt;&gt;"Pending",D31&lt;&gt;"Withdrawn"),AND(VLOOKUP(A31,Guards!$A$2:$B$101,2,FALSE)&lt;&gt;"Yes",VLOOKUP(A31,Guards!$A$2:$B$101,2,FALSE)&lt;&gt;"No"),AND(VLOOKUP(B31,Sites!$A$2:$D$21,2,FALSE)&lt;&gt;"Yes",VLOOKUP(B31,Sites!$A$2:$D$21,2,FALSE)&lt;&gt;"No"),NOT(IFERROR(AND(ISTEXT(VLOOKUP(B31,Sites!$A$2:$D$21,3,FALSE)),LEN(TRIM(VLOOKUP(B31,Sites!$A$2:$D$21,3,FALSE)))&gt;0),FALSE))),"Review",IF(AND(D31="Approved",E31&lt;=Pool!$L$3,F31&gt;=Pool!$L$3,VLOOKUP(A31,Guards!$A$2:$B$101,2,FALSE)="Yes",VLOOKUP(B31,Sites!$A$2:$D$21,2,FALSE)="Yes",C31=VLOOKUP(B31,Sites!$A$2:$D$21,3,FALSE)),"Eligible","Not eligible")),"Review"))</f>
        <v/>
      </c>
    </row>
    <row r="32" ht="23" customHeight="1">
      <c r="A32" s="11" t="n"/>
      <c r="B32" s="11" t="n"/>
      <c r="C32" s="11" t="n"/>
      <c r="D32" s="5" t="n"/>
      <c r="E32" s="12" t="n"/>
      <c r="F32" s="12" t="n"/>
      <c r="G32" s="11" t="n"/>
      <c r="H32" s="11" t="n"/>
      <c r="I32" s="3">
        <f>IF(COUNTA(A32:H32)=0,"",IFERROR(IF(OR(COUNTA(A32:H32)&lt;8,COUNTBLANK(A32:H32)&gt;0,COUNTIF(Guards!$A$2:$A$101,A32)&lt;&gt;1,COUNTIF(Sites!$A$2:$A$21,B32)&lt;&gt;1,COUNTIFS($A$2:$A$101,A32,$B$2:$B$101,B32)&lt;&gt;1,NOT(IFERROR(AND(ISNUMBER(E32),E32=INT(E32),E32&gt;=1,E32&lt;=2958465),FALSE)),NOT(IFERROR(AND(ISNUMBER(F32),F32=INT(F32),F32&gt;=1,F32&lt;=2958465),FALSE)),F32&lt;E32,NOT(IFERROR(AND(ISNUMBER(Pool!$L$3),Pool!$L$3=INT(Pool!$L$3),Pool!$L$3&gt;=1,Pool!$L$3&lt;=2958465),FALSE)),NOT(IFERROR(AND(ISTEXT(C32),LEN(TRIM(C32))&gt;0),FALSE)),NOT(IFERROR(AND(ISTEXT(G32),LEN(TRIM(G32))&gt;0),FALSE)),NOT(IFERROR(AND(ISTEXT(H32),LEN(TRIM(H32))&gt;0),FALSE)),AND(D32&lt;&gt;"Approved",D32&lt;&gt;"Pending",D32&lt;&gt;"Withdrawn"),AND(VLOOKUP(A32,Guards!$A$2:$B$101,2,FALSE)&lt;&gt;"Yes",VLOOKUP(A32,Guards!$A$2:$B$101,2,FALSE)&lt;&gt;"No"),AND(VLOOKUP(B32,Sites!$A$2:$D$21,2,FALSE)&lt;&gt;"Yes",VLOOKUP(B32,Sites!$A$2:$D$21,2,FALSE)&lt;&gt;"No"),NOT(IFERROR(AND(ISTEXT(VLOOKUP(B32,Sites!$A$2:$D$21,3,FALSE)),LEN(TRIM(VLOOKUP(B32,Sites!$A$2:$D$21,3,FALSE)))&gt;0),FALSE))),"Review",IF(AND(D32="Approved",E32&lt;=Pool!$L$3,F32&gt;=Pool!$L$3,VLOOKUP(A32,Guards!$A$2:$B$101,2,FALSE)="Yes",VLOOKUP(B32,Sites!$A$2:$D$21,2,FALSE)="Yes",C32=VLOOKUP(B32,Sites!$A$2:$D$21,3,FALSE)),"Eligible","Not eligible")),"Review"))</f>
        <v/>
      </c>
    </row>
    <row r="33" ht="23" customHeight="1">
      <c r="A33" s="11" t="n"/>
      <c r="B33" s="11" t="n"/>
      <c r="C33" s="11" t="n"/>
      <c r="D33" s="5" t="n"/>
      <c r="E33" s="12" t="n"/>
      <c r="F33" s="12" t="n"/>
      <c r="G33" s="11" t="n"/>
      <c r="H33" s="11" t="n"/>
      <c r="I33" s="6">
        <f>IF(COUNTA(A33:H33)=0,"",IFERROR(IF(OR(COUNTA(A33:H33)&lt;8,COUNTBLANK(A33:H33)&gt;0,COUNTIF(Guards!$A$2:$A$101,A33)&lt;&gt;1,COUNTIF(Sites!$A$2:$A$21,B33)&lt;&gt;1,COUNTIFS($A$2:$A$101,A33,$B$2:$B$101,B33)&lt;&gt;1,NOT(IFERROR(AND(ISNUMBER(E33),E33=INT(E33),E33&gt;=1,E33&lt;=2958465),FALSE)),NOT(IFERROR(AND(ISNUMBER(F33),F33=INT(F33),F33&gt;=1,F33&lt;=2958465),FALSE)),F33&lt;E33,NOT(IFERROR(AND(ISNUMBER(Pool!$L$3),Pool!$L$3=INT(Pool!$L$3),Pool!$L$3&gt;=1,Pool!$L$3&lt;=2958465),FALSE)),NOT(IFERROR(AND(ISTEXT(C33),LEN(TRIM(C33))&gt;0),FALSE)),NOT(IFERROR(AND(ISTEXT(G33),LEN(TRIM(G33))&gt;0),FALSE)),NOT(IFERROR(AND(ISTEXT(H33),LEN(TRIM(H33))&gt;0),FALSE)),AND(D33&lt;&gt;"Approved",D33&lt;&gt;"Pending",D33&lt;&gt;"Withdrawn"),AND(VLOOKUP(A33,Guards!$A$2:$B$101,2,FALSE)&lt;&gt;"Yes",VLOOKUP(A33,Guards!$A$2:$B$101,2,FALSE)&lt;&gt;"No"),AND(VLOOKUP(B33,Sites!$A$2:$D$21,2,FALSE)&lt;&gt;"Yes",VLOOKUP(B33,Sites!$A$2:$D$21,2,FALSE)&lt;&gt;"No"),NOT(IFERROR(AND(ISTEXT(VLOOKUP(B33,Sites!$A$2:$D$21,3,FALSE)),LEN(TRIM(VLOOKUP(B33,Sites!$A$2:$D$21,3,FALSE)))&gt;0),FALSE))),"Review",IF(AND(D33="Approved",E33&lt;=Pool!$L$3,F33&gt;=Pool!$L$3,VLOOKUP(A33,Guards!$A$2:$B$101,2,FALSE)="Yes",VLOOKUP(B33,Sites!$A$2:$D$21,2,FALSE)="Yes",C33=VLOOKUP(B33,Sites!$A$2:$D$21,3,FALSE)),"Eligible","Not eligible")),"Review"))</f>
        <v/>
      </c>
    </row>
    <row r="34" ht="23" customHeight="1">
      <c r="A34" s="11" t="n"/>
      <c r="B34" s="11" t="n"/>
      <c r="C34" s="11" t="n"/>
      <c r="D34" s="5" t="n"/>
      <c r="E34" s="12" t="n"/>
      <c r="F34" s="12" t="n"/>
      <c r="G34" s="11" t="n"/>
      <c r="H34" s="11" t="n"/>
      <c r="I34" s="3">
        <f>IF(COUNTA(A34:H34)=0,"",IFERROR(IF(OR(COUNTA(A34:H34)&lt;8,COUNTBLANK(A34:H34)&gt;0,COUNTIF(Guards!$A$2:$A$101,A34)&lt;&gt;1,COUNTIF(Sites!$A$2:$A$21,B34)&lt;&gt;1,COUNTIFS($A$2:$A$101,A34,$B$2:$B$101,B34)&lt;&gt;1,NOT(IFERROR(AND(ISNUMBER(E34),E34=INT(E34),E34&gt;=1,E34&lt;=2958465),FALSE)),NOT(IFERROR(AND(ISNUMBER(F34),F34=INT(F34),F34&gt;=1,F34&lt;=2958465),FALSE)),F34&lt;E34,NOT(IFERROR(AND(ISNUMBER(Pool!$L$3),Pool!$L$3=INT(Pool!$L$3),Pool!$L$3&gt;=1,Pool!$L$3&lt;=2958465),FALSE)),NOT(IFERROR(AND(ISTEXT(C34),LEN(TRIM(C34))&gt;0),FALSE)),NOT(IFERROR(AND(ISTEXT(G34),LEN(TRIM(G34))&gt;0),FALSE)),NOT(IFERROR(AND(ISTEXT(H34),LEN(TRIM(H34))&gt;0),FALSE)),AND(D34&lt;&gt;"Approved",D34&lt;&gt;"Pending",D34&lt;&gt;"Withdrawn"),AND(VLOOKUP(A34,Guards!$A$2:$B$101,2,FALSE)&lt;&gt;"Yes",VLOOKUP(A34,Guards!$A$2:$B$101,2,FALSE)&lt;&gt;"No"),AND(VLOOKUP(B34,Sites!$A$2:$D$21,2,FALSE)&lt;&gt;"Yes",VLOOKUP(B34,Sites!$A$2:$D$21,2,FALSE)&lt;&gt;"No"),NOT(IFERROR(AND(ISTEXT(VLOOKUP(B34,Sites!$A$2:$D$21,3,FALSE)),LEN(TRIM(VLOOKUP(B34,Sites!$A$2:$D$21,3,FALSE)))&gt;0),FALSE))),"Review",IF(AND(D34="Approved",E34&lt;=Pool!$L$3,F34&gt;=Pool!$L$3,VLOOKUP(A34,Guards!$A$2:$B$101,2,FALSE)="Yes",VLOOKUP(B34,Sites!$A$2:$D$21,2,FALSE)="Yes",C34=VLOOKUP(B34,Sites!$A$2:$D$21,3,FALSE)),"Eligible","Not eligible")),"Review"))</f>
        <v/>
      </c>
    </row>
    <row r="35" ht="23" customHeight="1">
      <c r="A35" s="11" t="n"/>
      <c r="B35" s="11" t="n"/>
      <c r="C35" s="11" t="n"/>
      <c r="D35" s="5" t="n"/>
      <c r="E35" s="12" t="n"/>
      <c r="F35" s="12" t="n"/>
      <c r="G35" s="11" t="n"/>
      <c r="H35" s="11" t="n"/>
      <c r="I35" s="6">
        <f>IF(COUNTA(A35:H35)=0,"",IFERROR(IF(OR(COUNTA(A35:H35)&lt;8,COUNTBLANK(A35:H35)&gt;0,COUNTIF(Guards!$A$2:$A$101,A35)&lt;&gt;1,COUNTIF(Sites!$A$2:$A$21,B35)&lt;&gt;1,COUNTIFS($A$2:$A$101,A35,$B$2:$B$101,B35)&lt;&gt;1,NOT(IFERROR(AND(ISNUMBER(E35),E35=INT(E35),E35&gt;=1,E35&lt;=2958465),FALSE)),NOT(IFERROR(AND(ISNUMBER(F35),F35=INT(F35),F35&gt;=1,F35&lt;=2958465),FALSE)),F35&lt;E35,NOT(IFERROR(AND(ISNUMBER(Pool!$L$3),Pool!$L$3=INT(Pool!$L$3),Pool!$L$3&gt;=1,Pool!$L$3&lt;=2958465),FALSE)),NOT(IFERROR(AND(ISTEXT(C35),LEN(TRIM(C35))&gt;0),FALSE)),NOT(IFERROR(AND(ISTEXT(G35),LEN(TRIM(G35))&gt;0),FALSE)),NOT(IFERROR(AND(ISTEXT(H35),LEN(TRIM(H35))&gt;0),FALSE)),AND(D35&lt;&gt;"Approved",D35&lt;&gt;"Pending",D35&lt;&gt;"Withdrawn"),AND(VLOOKUP(A35,Guards!$A$2:$B$101,2,FALSE)&lt;&gt;"Yes",VLOOKUP(A35,Guards!$A$2:$B$101,2,FALSE)&lt;&gt;"No"),AND(VLOOKUP(B35,Sites!$A$2:$D$21,2,FALSE)&lt;&gt;"Yes",VLOOKUP(B35,Sites!$A$2:$D$21,2,FALSE)&lt;&gt;"No"),NOT(IFERROR(AND(ISTEXT(VLOOKUP(B35,Sites!$A$2:$D$21,3,FALSE)),LEN(TRIM(VLOOKUP(B35,Sites!$A$2:$D$21,3,FALSE)))&gt;0),FALSE))),"Review",IF(AND(D35="Approved",E35&lt;=Pool!$L$3,F35&gt;=Pool!$L$3,VLOOKUP(A35,Guards!$A$2:$B$101,2,FALSE)="Yes",VLOOKUP(B35,Sites!$A$2:$D$21,2,FALSE)="Yes",C35=VLOOKUP(B35,Sites!$A$2:$D$21,3,FALSE)),"Eligible","Not eligible")),"Review"))</f>
        <v/>
      </c>
    </row>
    <row r="36" ht="23" customHeight="1">
      <c r="A36" s="11" t="n"/>
      <c r="B36" s="11" t="n"/>
      <c r="C36" s="11" t="n"/>
      <c r="D36" s="5" t="n"/>
      <c r="E36" s="12" t="n"/>
      <c r="F36" s="12" t="n"/>
      <c r="G36" s="11" t="n"/>
      <c r="H36" s="11" t="n"/>
      <c r="I36" s="3">
        <f>IF(COUNTA(A36:H36)=0,"",IFERROR(IF(OR(COUNTA(A36:H36)&lt;8,COUNTBLANK(A36:H36)&gt;0,COUNTIF(Guards!$A$2:$A$101,A36)&lt;&gt;1,COUNTIF(Sites!$A$2:$A$21,B36)&lt;&gt;1,COUNTIFS($A$2:$A$101,A36,$B$2:$B$101,B36)&lt;&gt;1,NOT(IFERROR(AND(ISNUMBER(E36),E36=INT(E36),E36&gt;=1,E36&lt;=2958465),FALSE)),NOT(IFERROR(AND(ISNUMBER(F36),F36=INT(F36),F36&gt;=1,F36&lt;=2958465),FALSE)),F36&lt;E36,NOT(IFERROR(AND(ISNUMBER(Pool!$L$3),Pool!$L$3=INT(Pool!$L$3),Pool!$L$3&gt;=1,Pool!$L$3&lt;=2958465),FALSE)),NOT(IFERROR(AND(ISTEXT(C36),LEN(TRIM(C36))&gt;0),FALSE)),NOT(IFERROR(AND(ISTEXT(G36),LEN(TRIM(G36))&gt;0),FALSE)),NOT(IFERROR(AND(ISTEXT(H36),LEN(TRIM(H36))&gt;0),FALSE)),AND(D36&lt;&gt;"Approved",D36&lt;&gt;"Pending",D36&lt;&gt;"Withdrawn"),AND(VLOOKUP(A36,Guards!$A$2:$B$101,2,FALSE)&lt;&gt;"Yes",VLOOKUP(A36,Guards!$A$2:$B$101,2,FALSE)&lt;&gt;"No"),AND(VLOOKUP(B36,Sites!$A$2:$D$21,2,FALSE)&lt;&gt;"Yes",VLOOKUP(B36,Sites!$A$2:$D$21,2,FALSE)&lt;&gt;"No"),NOT(IFERROR(AND(ISTEXT(VLOOKUP(B36,Sites!$A$2:$D$21,3,FALSE)),LEN(TRIM(VLOOKUP(B36,Sites!$A$2:$D$21,3,FALSE)))&gt;0),FALSE))),"Review",IF(AND(D36="Approved",E36&lt;=Pool!$L$3,F36&gt;=Pool!$L$3,VLOOKUP(A36,Guards!$A$2:$B$101,2,FALSE)="Yes",VLOOKUP(B36,Sites!$A$2:$D$21,2,FALSE)="Yes",C36=VLOOKUP(B36,Sites!$A$2:$D$21,3,FALSE)),"Eligible","Not eligible")),"Review"))</f>
        <v/>
      </c>
    </row>
    <row r="37" ht="23" customHeight="1">
      <c r="A37" s="11" t="n"/>
      <c r="B37" s="11" t="n"/>
      <c r="C37" s="11" t="n"/>
      <c r="D37" s="5" t="n"/>
      <c r="E37" s="12" t="n"/>
      <c r="F37" s="12" t="n"/>
      <c r="G37" s="11" t="n"/>
      <c r="H37" s="11" t="n"/>
      <c r="I37" s="6">
        <f>IF(COUNTA(A37:H37)=0,"",IFERROR(IF(OR(COUNTA(A37:H37)&lt;8,COUNTBLANK(A37:H37)&gt;0,COUNTIF(Guards!$A$2:$A$101,A37)&lt;&gt;1,COUNTIF(Sites!$A$2:$A$21,B37)&lt;&gt;1,COUNTIFS($A$2:$A$101,A37,$B$2:$B$101,B37)&lt;&gt;1,NOT(IFERROR(AND(ISNUMBER(E37),E37=INT(E37),E37&gt;=1,E37&lt;=2958465),FALSE)),NOT(IFERROR(AND(ISNUMBER(F37),F37=INT(F37),F37&gt;=1,F37&lt;=2958465),FALSE)),F37&lt;E37,NOT(IFERROR(AND(ISNUMBER(Pool!$L$3),Pool!$L$3=INT(Pool!$L$3),Pool!$L$3&gt;=1,Pool!$L$3&lt;=2958465),FALSE)),NOT(IFERROR(AND(ISTEXT(C37),LEN(TRIM(C37))&gt;0),FALSE)),NOT(IFERROR(AND(ISTEXT(G37),LEN(TRIM(G37))&gt;0),FALSE)),NOT(IFERROR(AND(ISTEXT(H37),LEN(TRIM(H37))&gt;0),FALSE)),AND(D37&lt;&gt;"Approved",D37&lt;&gt;"Pending",D37&lt;&gt;"Withdrawn"),AND(VLOOKUP(A37,Guards!$A$2:$B$101,2,FALSE)&lt;&gt;"Yes",VLOOKUP(A37,Guards!$A$2:$B$101,2,FALSE)&lt;&gt;"No"),AND(VLOOKUP(B37,Sites!$A$2:$D$21,2,FALSE)&lt;&gt;"Yes",VLOOKUP(B37,Sites!$A$2:$D$21,2,FALSE)&lt;&gt;"No"),NOT(IFERROR(AND(ISTEXT(VLOOKUP(B37,Sites!$A$2:$D$21,3,FALSE)),LEN(TRIM(VLOOKUP(B37,Sites!$A$2:$D$21,3,FALSE)))&gt;0),FALSE))),"Review",IF(AND(D37="Approved",E37&lt;=Pool!$L$3,F37&gt;=Pool!$L$3,VLOOKUP(A37,Guards!$A$2:$B$101,2,FALSE)="Yes",VLOOKUP(B37,Sites!$A$2:$D$21,2,FALSE)="Yes",C37=VLOOKUP(B37,Sites!$A$2:$D$21,3,FALSE)),"Eligible","Not eligible")),"Review"))</f>
        <v/>
      </c>
    </row>
    <row r="38" ht="23" customHeight="1">
      <c r="A38" s="11" t="n"/>
      <c r="B38" s="11" t="n"/>
      <c r="C38" s="11" t="n"/>
      <c r="D38" s="5" t="n"/>
      <c r="E38" s="12" t="n"/>
      <c r="F38" s="12" t="n"/>
      <c r="G38" s="11" t="n"/>
      <c r="H38" s="11" t="n"/>
      <c r="I38" s="3">
        <f>IF(COUNTA(A38:H38)=0,"",IFERROR(IF(OR(COUNTA(A38:H38)&lt;8,COUNTBLANK(A38:H38)&gt;0,COUNTIF(Guards!$A$2:$A$101,A38)&lt;&gt;1,COUNTIF(Sites!$A$2:$A$21,B38)&lt;&gt;1,COUNTIFS($A$2:$A$101,A38,$B$2:$B$101,B38)&lt;&gt;1,NOT(IFERROR(AND(ISNUMBER(E38),E38=INT(E38),E38&gt;=1,E38&lt;=2958465),FALSE)),NOT(IFERROR(AND(ISNUMBER(F38),F38=INT(F38),F38&gt;=1,F38&lt;=2958465),FALSE)),F38&lt;E38,NOT(IFERROR(AND(ISNUMBER(Pool!$L$3),Pool!$L$3=INT(Pool!$L$3),Pool!$L$3&gt;=1,Pool!$L$3&lt;=2958465),FALSE)),NOT(IFERROR(AND(ISTEXT(C38),LEN(TRIM(C38))&gt;0),FALSE)),NOT(IFERROR(AND(ISTEXT(G38),LEN(TRIM(G38))&gt;0),FALSE)),NOT(IFERROR(AND(ISTEXT(H38),LEN(TRIM(H38))&gt;0),FALSE)),AND(D38&lt;&gt;"Approved",D38&lt;&gt;"Pending",D38&lt;&gt;"Withdrawn"),AND(VLOOKUP(A38,Guards!$A$2:$B$101,2,FALSE)&lt;&gt;"Yes",VLOOKUP(A38,Guards!$A$2:$B$101,2,FALSE)&lt;&gt;"No"),AND(VLOOKUP(B38,Sites!$A$2:$D$21,2,FALSE)&lt;&gt;"Yes",VLOOKUP(B38,Sites!$A$2:$D$21,2,FALSE)&lt;&gt;"No"),NOT(IFERROR(AND(ISTEXT(VLOOKUP(B38,Sites!$A$2:$D$21,3,FALSE)),LEN(TRIM(VLOOKUP(B38,Sites!$A$2:$D$21,3,FALSE)))&gt;0),FALSE))),"Review",IF(AND(D38="Approved",E38&lt;=Pool!$L$3,F38&gt;=Pool!$L$3,VLOOKUP(A38,Guards!$A$2:$B$101,2,FALSE)="Yes",VLOOKUP(B38,Sites!$A$2:$D$21,2,FALSE)="Yes",C38=VLOOKUP(B38,Sites!$A$2:$D$21,3,FALSE)),"Eligible","Not eligible")),"Review"))</f>
        <v/>
      </c>
    </row>
    <row r="39" ht="23" customHeight="1">
      <c r="A39" s="11" t="n"/>
      <c r="B39" s="11" t="n"/>
      <c r="C39" s="11" t="n"/>
      <c r="D39" s="5" t="n"/>
      <c r="E39" s="12" t="n"/>
      <c r="F39" s="12" t="n"/>
      <c r="G39" s="11" t="n"/>
      <c r="H39" s="11" t="n"/>
      <c r="I39" s="6">
        <f>IF(COUNTA(A39:H39)=0,"",IFERROR(IF(OR(COUNTA(A39:H39)&lt;8,COUNTBLANK(A39:H39)&gt;0,COUNTIF(Guards!$A$2:$A$101,A39)&lt;&gt;1,COUNTIF(Sites!$A$2:$A$21,B39)&lt;&gt;1,COUNTIFS($A$2:$A$101,A39,$B$2:$B$101,B39)&lt;&gt;1,NOT(IFERROR(AND(ISNUMBER(E39),E39=INT(E39),E39&gt;=1,E39&lt;=2958465),FALSE)),NOT(IFERROR(AND(ISNUMBER(F39),F39=INT(F39),F39&gt;=1,F39&lt;=2958465),FALSE)),F39&lt;E39,NOT(IFERROR(AND(ISNUMBER(Pool!$L$3),Pool!$L$3=INT(Pool!$L$3),Pool!$L$3&gt;=1,Pool!$L$3&lt;=2958465),FALSE)),NOT(IFERROR(AND(ISTEXT(C39),LEN(TRIM(C39))&gt;0),FALSE)),NOT(IFERROR(AND(ISTEXT(G39),LEN(TRIM(G39))&gt;0),FALSE)),NOT(IFERROR(AND(ISTEXT(H39),LEN(TRIM(H39))&gt;0),FALSE)),AND(D39&lt;&gt;"Approved",D39&lt;&gt;"Pending",D39&lt;&gt;"Withdrawn"),AND(VLOOKUP(A39,Guards!$A$2:$B$101,2,FALSE)&lt;&gt;"Yes",VLOOKUP(A39,Guards!$A$2:$B$101,2,FALSE)&lt;&gt;"No"),AND(VLOOKUP(B39,Sites!$A$2:$D$21,2,FALSE)&lt;&gt;"Yes",VLOOKUP(B39,Sites!$A$2:$D$21,2,FALSE)&lt;&gt;"No"),NOT(IFERROR(AND(ISTEXT(VLOOKUP(B39,Sites!$A$2:$D$21,3,FALSE)),LEN(TRIM(VLOOKUP(B39,Sites!$A$2:$D$21,3,FALSE)))&gt;0),FALSE))),"Review",IF(AND(D39="Approved",E39&lt;=Pool!$L$3,F39&gt;=Pool!$L$3,VLOOKUP(A39,Guards!$A$2:$B$101,2,FALSE)="Yes",VLOOKUP(B39,Sites!$A$2:$D$21,2,FALSE)="Yes",C39=VLOOKUP(B39,Sites!$A$2:$D$21,3,FALSE)),"Eligible","Not eligible")),"Review"))</f>
        <v/>
      </c>
    </row>
    <row r="40" ht="23" customHeight="1">
      <c r="A40" s="11" t="n"/>
      <c r="B40" s="11" t="n"/>
      <c r="C40" s="11" t="n"/>
      <c r="D40" s="5" t="n"/>
      <c r="E40" s="12" t="n"/>
      <c r="F40" s="12" t="n"/>
      <c r="G40" s="11" t="n"/>
      <c r="H40" s="11" t="n"/>
      <c r="I40" s="3">
        <f>IF(COUNTA(A40:H40)=0,"",IFERROR(IF(OR(COUNTA(A40:H40)&lt;8,COUNTBLANK(A40:H40)&gt;0,COUNTIF(Guards!$A$2:$A$101,A40)&lt;&gt;1,COUNTIF(Sites!$A$2:$A$21,B40)&lt;&gt;1,COUNTIFS($A$2:$A$101,A40,$B$2:$B$101,B40)&lt;&gt;1,NOT(IFERROR(AND(ISNUMBER(E40),E40=INT(E40),E40&gt;=1,E40&lt;=2958465),FALSE)),NOT(IFERROR(AND(ISNUMBER(F40),F40=INT(F40),F40&gt;=1,F40&lt;=2958465),FALSE)),F40&lt;E40,NOT(IFERROR(AND(ISNUMBER(Pool!$L$3),Pool!$L$3=INT(Pool!$L$3),Pool!$L$3&gt;=1,Pool!$L$3&lt;=2958465),FALSE)),NOT(IFERROR(AND(ISTEXT(C40),LEN(TRIM(C40))&gt;0),FALSE)),NOT(IFERROR(AND(ISTEXT(G40),LEN(TRIM(G40))&gt;0),FALSE)),NOT(IFERROR(AND(ISTEXT(H40),LEN(TRIM(H40))&gt;0),FALSE)),AND(D40&lt;&gt;"Approved",D40&lt;&gt;"Pending",D40&lt;&gt;"Withdrawn"),AND(VLOOKUP(A40,Guards!$A$2:$B$101,2,FALSE)&lt;&gt;"Yes",VLOOKUP(A40,Guards!$A$2:$B$101,2,FALSE)&lt;&gt;"No"),AND(VLOOKUP(B40,Sites!$A$2:$D$21,2,FALSE)&lt;&gt;"Yes",VLOOKUP(B40,Sites!$A$2:$D$21,2,FALSE)&lt;&gt;"No"),NOT(IFERROR(AND(ISTEXT(VLOOKUP(B40,Sites!$A$2:$D$21,3,FALSE)),LEN(TRIM(VLOOKUP(B40,Sites!$A$2:$D$21,3,FALSE)))&gt;0),FALSE))),"Review",IF(AND(D40="Approved",E40&lt;=Pool!$L$3,F40&gt;=Pool!$L$3,VLOOKUP(A40,Guards!$A$2:$B$101,2,FALSE)="Yes",VLOOKUP(B40,Sites!$A$2:$D$21,2,FALSE)="Yes",C40=VLOOKUP(B40,Sites!$A$2:$D$21,3,FALSE)),"Eligible","Not eligible")),"Review"))</f>
        <v/>
      </c>
    </row>
    <row r="41" ht="23" customHeight="1">
      <c r="A41" s="11" t="n"/>
      <c r="B41" s="11" t="n"/>
      <c r="C41" s="11" t="n"/>
      <c r="D41" s="5" t="n"/>
      <c r="E41" s="12" t="n"/>
      <c r="F41" s="12" t="n"/>
      <c r="G41" s="11" t="n"/>
      <c r="H41" s="11" t="n"/>
      <c r="I41" s="6">
        <f>IF(COUNTA(A41:H41)=0,"",IFERROR(IF(OR(COUNTA(A41:H41)&lt;8,COUNTBLANK(A41:H41)&gt;0,COUNTIF(Guards!$A$2:$A$101,A41)&lt;&gt;1,COUNTIF(Sites!$A$2:$A$21,B41)&lt;&gt;1,COUNTIFS($A$2:$A$101,A41,$B$2:$B$101,B41)&lt;&gt;1,NOT(IFERROR(AND(ISNUMBER(E41),E41=INT(E41),E41&gt;=1,E41&lt;=2958465),FALSE)),NOT(IFERROR(AND(ISNUMBER(F41),F41=INT(F41),F41&gt;=1,F41&lt;=2958465),FALSE)),F41&lt;E41,NOT(IFERROR(AND(ISNUMBER(Pool!$L$3),Pool!$L$3=INT(Pool!$L$3),Pool!$L$3&gt;=1,Pool!$L$3&lt;=2958465),FALSE)),NOT(IFERROR(AND(ISTEXT(C41),LEN(TRIM(C41))&gt;0),FALSE)),NOT(IFERROR(AND(ISTEXT(G41),LEN(TRIM(G41))&gt;0),FALSE)),NOT(IFERROR(AND(ISTEXT(H41),LEN(TRIM(H41))&gt;0),FALSE)),AND(D41&lt;&gt;"Approved",D41&lt;&gt;"Pending",D41&lt;&gt;"Withdrawn"),AND(VLOOKUP(A41,Guards!$A$2:$B$101,2,FALSE)&lt;&gt;"Yes",VLOOKUP(A41,Guards!$A$2:$B$101,2,FALSE)&lt;&gt;"No"),AND(VLOOKUP(B41,Sites!$A$2:$D$21,2,FALSE)&lt;&gt;"Yes",VLOOKUP(B41,Sites!$A$2:$D$21,2,FALSE)&lt;&gt;"No"),NOT(IFERROR(AND(ISTEXT(VLOOKUP(B41,Sites!$A$2:$D$21,3,FALSE)),LEN(TRIM(VLOOKUP(B41,Sites!$A$2:$D$21,3,FALSE)))&gt;0),FALSE))),"Review",IF(AND(D41="Approved",E41&lt;=Pool!$L$3,F41&gt;=Pool!$L$3,VLOOKUP(A41,Guards!$A$2:$B$101,2,FALSE)="Yes",VLOOKUP(B41,Sites!$A$2:$D$21,2,FALSE)="Yes",C41=VLOOKUP(B41,Sites!$A$2:$D$21,3,FALSE)),"Eligible","Not eligible")),"Review"))</f>
        <v/>
      </c>
    </row>
    <row r="42" ht="23" customHeight="1">
      <c r="A42" s="11" t="n"/>
      <c r="B42" s="11" t="n"/>
      <c r="C42" s="11" t="n"/>
      <c r="D42" s="5" t="n"/>
      <c r="E42" s="12" t="n"/>
      <c r="F42" s="12" t="n"/>
      <c r="G42" s="11" t="n"/>
      <c r="H42" s="11" t="n"/>
      <c r="I42" s="3">
        <f>IF(COUNTA(A42:H42)=0,"",IFERROR(IF(OR(COUNTA(A42:H42)&lt;8,COUNTBLANK(A42:H42)&gt;0,COUNTIF(Guards!$A$2:$A$101,A42)&lt;&gt;1,COUNTIF(Sites!$A$2:$A$21,B42)&lt;&gt;1,COUNTIFS($A$2:$A$101,A42,$B$2:$B$101,B42)&lt;&gt;1,NOT(IFERROR(AND(ISNUMBER(E42),E42=INT(E42),E42&gt;=1,E42&lt;=2958465),FALSE)),NOT(IFERROR(AND(ISNUMBER(F42),F42=INT(F42),F42&gt;=1,F42&lt;=2958465),FALSE)),F42&lt;E42,NOT(IFERROR(AND(ISNUMBER(Pool!$L$3),Pool!$L$3=INT(Pool!$L$3),Pool!$L$3&gt;=1,Pool!$L$3&lt;=2958465),FALSE)),NOT(IFERROR(AND(ISTEXT(C42),LEN(TRIM(C42))&gt;0),FALSE)),NOT(IFERROR(AND(ISTEXT(G42),LEN(TRIM(G42))&gt;0),FALSE)),NOT(IFERROR(AND(ISTEXT(H42),LEN(TRIM(H42))&gt;0),FALSE)),AND(D42&lt;&gt;"Approved",D42&lt;&gt;"Pending",D42&lt;&gt;"Withdrawn"),AND(VLOOKUP(A42,Guards!$A$2:$B$101,2,FALSE)&lt;&gt;"Yes",VLOOKUP(A42,Guards!$A$2:$B$101,2,FALSE)&lt;&gt;"No"),AND(VLOOKUP(B42,Sites!$A$2:$D$21,2,FALSE)&lt;&gt;"Yes",VLOOKUP(B42,Sites!$A$2:$D$21,2,FALSE)&lt;&gt;"No"),NOT(IFERROR(AND(ISTEXT(VLOOKUP(B42,Sites!$A$2:$D$21,3,FALSE)),LEN(TRIM(VLOOKUP(B42,Sites!$A$2:$D$21,3,FALSE)))&gt;0),FALSE))),"Review",IF(AND(D42="Approved",E42&lt;=Pool!$L$3,F42&gt;=Pool!$L$3,VLOOKUP(A42,Guards!$A$2:$B$101,2,FALSE)="Yes",VLOOKUP(B42,Sites!$A$2:$D$21,2,FALSE)="Yes",C42=VLOOKUP(B42,Sites!$A$2:$D$21,3,FALSE)),"Eligible","Not eligible")),"Review"))</f>
        <v/>
      </c>
    </row>
    <row r="43" ht="23" customHeight="1">
      <c r="A43" s="11" t="n"/>
      <c r="B43" s="11" t="n"/>
      <c r="C43" s="11" t="n"/>
      <c r="D43" s="5" t="n"/>
      <c r="E43" s="12" t="n"/>
      <c r="F43" s="12" t="n"/>
      <c r="G43" s="11" t="n"/>
      <c r="H43" s="11" t="n"/>
      <c r="I43" s="6">
        <f>IF(COUNTA(A43:H43)=0,"",IFERROR(IF(OR(COUNTA(A43:H43)&lt;8,COUNTBLANK(A43:H43)&gt;0,COUNTIF(Guards!$A$2:$A$101,A43)&lt;&gt;1,COUNTIF(Sites!$A$2:$A$21,B43)&lt;&gt;1,COUNTIFS($A$2:$A$101,A43,$B$2:$B$101,B43)&lt;&gt;1,NOT(IFERROR(AND(ISNUMBER(E43),E43=INT(E43),E43&gt;=1,E43&lt;=2958465),FALSE)),NOT(IFERROR(AND(ISNUMBER(F43),F43=INT(F43),F43&gt;=1,F43&lt;=2958465),FALSE)),F43&lt;E43,NOT(IFERROR(AND(ISNUMBER(Pool!$L$3),Pool!$L$3=INT(Pool!$L$3),Pool!$L$3&gt;=1,Pool!$L$3&lt;=2958465),FALSE)),NOT(IFERROR(AND(ISTEXT(C43),LEN(TRIM(C43))&gt;0),FALSE)),NOT(IFERROR(AND(ISTEXT(G43),LEN(TRIM(G43))&gt;0),FALSE)),NOT(IFERROR(AND(ISTEXT(H43),LEN(TRIM(H43))&gt;0),FALSE)),AND(D43&lt;&gt;"Approved",D43&lt;&gt;"Pending",D43&lt;&gt;"Withdrawn"),AND(VLOOKUP(A43,Guards!$A$2:$B$101,2,FALSE)&lt;&gt;"Yes",VLOOKUP(A43,Guards!$A$2:$B$101,2,FALSE)&lt;&gt;"No"),AND(VLOOKUP(B43,Sites!$A$2:$D$21,2,FALSE)&lt;&gt;"Yes",VLOOKUP(B43,Sites!$A$2:$D$21,2,FALSE)&lt;&gt;"No"),NOT(IFERROR(AND(ISTEXT(VLOOKUP(B43,Sites!$A$2:$D$21,3,FALSE)),LEN(TRIM(VLOOKUP(B43,Sites!$A$2:$D$21,3,FALSE)))&gt;0),FALSE))),"Review",IF(AND(D43="Approved",E43&lt;=Pool!$L$3,F43&gt;=Pool!$L$3,VLOOKUP(A43,Guards!$A$2:$B$101,2,FALSE)="Yes",VLOOKUP(B43,Sites!$A$2:$D$21,2,FALSE)="Yes",C43=VLOOKUP(B43,Sites!$A$2:$D$21,3,FALSE)),"Eligible","Not eligible")),"Review"))</f>
        <v/>
      </c>
    </row>
    <row r="44" ht="23" customHeight="1">
      <c r="A44" s="11" t="n"/>
      <c r="B44" s="11" t="n"/>
      <c r="C44" s="11" t="n"/>
      <c r="D44" s="5" t="n"/>
      <c r="E44" s="12" t="n"/>
      <c r="F44" s="12" t="n"/>
      <c r="G44" s="11" t="n"/>
      <c r="H44" s="11" t="n"/>
      <c r="I44" s="3">
        <f>IF(COUNTA(A44:H44)=0,"",IFERROR(IF(OR(COUNTA(A44:H44)&lt;8,COUNTBLANK(A44:H44)&gt;0,COUNTIF(Guards!$A$2:$A$101,A44)&lt;&gt;1,COUNTIF(Sites!$A$2:$A$21,B44)&lt;&gt;1,COUNTIFS($A$2:$A$101,A44,$B$2:$B$101,B44)&lt;&gt;1,NOT(IFERROR(AND(ISNUMBER(E44),E44=INT(E44),E44&gt;=1,E44&lt;=2958465),FALSE)),NOT(IFERROR(AND(ISNUMBER(F44),F44=INT(F44),F44&gt;=1,F44&lt;=2958465),FALSE)),F44&lt;E44,NOT(IFERROR(AND(ISNUMBER(Pool!$L$3),Pool!$L$3=INT(Pool!$L$3),Pool!$L$3&gt;=1,Pool!$L$3&lt;=2958465),FALSE)),NOT(IFERROR(AND(ISTEXT(C44),LEN(TRIM(C44))&gt;0),FALSE)),NOT(IFERROR(AND(ISTEXT(G44),LEN(TRIM(G44))&gt;0),FALSE)),NOT(IFERROR(AND(ISTEXT(H44),LEN(TRIM(H44))&gt;0),FALSE)),AND(D44&lt;&gt;"Approved",D44&lt;&gt;"Pending",D44&lt;&gt;"Withdrawn"),AND(VLOOKUP(A44,Guards!$A$2:$B$101,2,FALSE)&lt;&gt;"Yes",VLOOKUP(A44,Guards!$A$2:$B$101,2,FALSE)&lt;&gt;"No"),AND(VLOOKUP(B44,Sites!$A$2:$D$21,2,FALSE)&lt;&gt;"Yes",VLOOKUP(B44,Sites!$A$2:$D$21,2,FALSE)&lt;&gt;"No"),NOT(IFERROR(AND(ISTEXT(VLOOKUP(B44,Sites!$A$2:$D$21,3,FALSE)),LEN(TRIM(VLOOKUP(B44,Sites!$A$2:$D$21,3,FALSE)))&gt;0),FALSE))),"Review",IF(AND(D44="Approved",E44&lt;=Pool!$L$3,F44&gt;=Pool!$L$3,VLOOKUP(A44,Guards!$A$2:$B$101,2,FALSE)="Yes",VLOOKUP(B44,Sites!$A$2:$D$21,2,FALSE)="Yes",C44=VLOOKUP(B44,Sites!$A$2:$D$21,3,FALSE)),"Eligible","Not eligible")),"Review"))</f>
        <v/>
      </c>
    </row>
    <row r="45" ht="23" customHeight="1">
      <c r="A45" s="11" t="n"/>
      <c r="B45" s="11" t="n"/>
      <c r="C45" s="11" t="n"/>
      <c r="D45" s="5" t="n"/>
      <c r="E45" s="12" t="n"/>
      <c r="F45" s="12" t="n"/>
      <c r="G45" s="11" t="n"/>
      <c r="H45" s="11" t="n"/>
      <c r="I45" s="6">
        <f>IF(COUNTA(A45:H45)=0,"",IFERROR(IF(OR(COUNTA(A45:H45)&lt;8,COUNTBLANK(A45:H45)&gt;0,COUNTIF(Guards!$A$2:$A$101,A45)&lt;&gt;1,COUNTIF(Sites!$A$2:$A$21,B45)&lt;&gt;1,COUNTIFS($A$2:$A$101,A45,$B$2:$B$101,B45)&lt;&gt;1,NOT(IFERROR(AND(ISNUMBER(E45),E45=INT(E45),E45&gt;=1,E45&lt;=2958465),FALSE)),NOT(IFERROR(AND(ISNUMBER(F45),F45=INT(F45),F45&gt;=1,F45&lt;=2958465),FALSE)),F45&lt;E45,NOT(IFERROR(AND(ISNUMBER(Pool!$L$3),Pool!$L$3=INT(Pool!$L$3),Pool!$L$3&gt;=1,Pool!$L$3&lt;=2958465),FALSE)),NOT(IFERROR(AND(ISTEXT(C45),LEN(TRIM(C45))&gt;0),FALSE)),NOT(IFERROR(AND(ISTEXT(G45),LEN(TRIM(G45))&gt;0),FALSE)),NOT(IFERROR(AND(ISTEXT(H45),LEN(TRIM(H45))&gt;0),FALSE)),AND(D45&lt;&gt;"Approved",D45&lt;&gt;"Pending",D45&lt;&gt;"Withdrawn"),AND(VLOOKUP(A45,Guards!$A$2:$B$101,2,FALSE)&lt;&gt;"Yes",VLOOKUP(A45,Guards!$A$2:$B$101,2,FALSE)&lt;&gt;"No"),AND(VLOOKUP(B45,Sites!$A$2:$D$21,2,FALSE)&lt;&gt;"Yes",VLOOKUP(B45,Sites!$A$2:$D$21,2,FALSE)&lt;&gt;"No"),NOT(IFERROR(AND(ISTEXT(VLOOKUP(B45,Sites!$A$2:$D$21,3,FALSE)),LEN(TRIM(VLOOKUP(B45,Sites!$A$2:$D$21,3,FALSE)))&gt;0),FALSE))),"Review",IF(AND(D45="Approved",E45&lt;=Pool!$L$3,F45&gt;=Pool!$L$3,VLOOKUP(A45,Guards!$A$2:$B$101,2,FALSE)="Yes",VLOOKUP(B45,Sites!$A$2:$D$21,2,FALSE)="Yes",C45=VLOOKUP(B45,Sites!$A$2:$D$21,3,FALSE)),"Eligible","Not eligible")),"Review"))</f>
        <v/>
      </c>
    </row>
    <row r="46" ht="23" customHeight="1">
      <c r="A46" s="11" t="n"/>
      <c r="B46" s="11" t="n"/>
      <c r="C46" s="11" t="n"/>
      <c r="D46" s="5" t="n"/>
      <c r="E46" s="12" t="n"/>
      <c r="F46" s="12" t="n"/>
      <c r="G46" s="11" t="n"/>
      <c r="H46" s="11" t="n"/>
      <c r="I46" s="3">
        <f>IF(COUNTA(A46:H46)=0,"",IFERROR(IF(OR(COUNTA(A46:H46)&lt;8,COUNTBLANK(A46:H46)&gt;0,COUNTIF(Guards!$A$2:$A$101,A46)&lt;&gt;1,COUNTIF(Sites!$A$2:$A$21,B46)&lt;&gt;1,COUNTIFS($A$2:$A$101,A46,$B$2:$B$101,B46)&lt;&gt;1,NOT(IFERROR(AND(ISNUMBER(E46),E46=INT(E46),E46&gt;=1,E46&lt;=2958465),FALSE)),NOT(IFERROR(AND(ISNUMBER(F46),F46=INT(F46),F46&gt;=1,F46&lt;=2958465),FALSE)),F46&lt;E46,NOT(IFERROR(AND(ISNUMBER(Pool!$L$3),Pool!$L$3=INT(Pool!$L$3),Pool!$L$3&gt;=1,Pool!$L$3&lt;=2958465),FALSE)),NOT(IFERROR(AND(ISTEXT(C46),LEN(TRIM(C46))&gt;0),FALSE)),NOT(IFERROR(AND(ISTEXT(G46),LEN(TRIM(G46))&gt;0),FALSE)),NOT(IFERROR(AND(ISTEXT(H46),LEN(TRIM(H46))&gt;0),FALSE)),AND(D46&lt;&gt;"Approved",D46&lt;&gt;"Pending",D46&lt;&gt;"Withdrawn"),AND(VLOOKUP(A46,Guards!$A$2:$B$101,2,FALSE)&lt;&gt;"Yes",VLOOKUP(A46,Guards!$A$2:$B$101,2,FALSE)&lt;&gt;"No"),AND(VLOOKUP(B46,Sites!$A$2:$D$21,2,FALSE)&lt;&gt;"Yes",VLOOKUP(B46,Sites!$A$2:$D$21,2,FALSE)&lt;&gt;"No"),NOT(IFERROR(AND(ISTEXT(VLOOKUP(B46,Sites!$A$2:$D$21,3,FALSE)),LEN(TRIM(VLOOKUP(B46,Sites!$A$2:$D$21,3,FALSE)))&gt;0),FALSE))),"Review",IF(AND(D46="Approved",E46&lt;=Pool!$L$3,F46&gt;=Pool!$L$3,VLOOKUP(A46,Guards!$A$2:$B$101,2,FALSE)="Yes",VLOOKUP(B46,Sites!$A$2:$D$21,2,FALSE)="Yes",C46=VLOOKUP(B46,Sites!$A$2:$D$21,3,FALSE)),"Eligible","Not eligible")),"Review"))</f>
        <v/>
      </c>
    </row>
    <row r="47" ht="23" customHeight="1">
      <c r="A47" s="11" t="n"/>
      <c r="B47" s="11" t="n"/>
      <c r="C47" s="11" t="n"/>
      <c r="D47" s="5" t="n"/>
      <c r="E47" s="12" t="n"/>
      <c r="F47" s="12" t="n"/>
      <c r="G47" s="11" t="n"/>
      <c r="H47" s="11" t="n"/>
      <c r="I47" s="6">
        <f>IF(COUNTA(A47:H47)=0,"",IFERROR(IF(OR(COUNTA(A47:H47)&lt;8,COUNTBLANK(A47:H47)&gt;0,COUNTIF(Guards!$A$2:$A$101,A47)&lt;&gt;1,COUNTIF(Sites!$A$2:$A$21,B47)&lt;&gt;1,COUNTIFS($A$2:$A$101,A47,$B$2:$B$101,B47)&lt;&gt;1,NOT(IFERROR(AND(ISNUMBER(E47),E47=INT(E47),E47&gt;=1,E47&lt;=2958465),FALSE)),NOT(IFERROR(AND(ISNUMBER(F47),F47=INT(F47),F47&gt;=1,F47&lt;=2958465),FALSE)),F47&lt;E47,NOT(IFERROR(AND(ISNUMBER(Pool!$L$3),Pool!$L$3=INT(Pool!$L$3),Pool!$L$3&gt;=1,Pool!$L$3&lt;=2958465),FALSE)),NOT(IFERROR(AND(ISTEXT(C47),LEN(TRIM(C47))&gt;0),FALSE)),NOT(IFERROR(AND(ISTEXT(G47),LEN(TRIM(G47))&gt;0),FALSE)),NOT(IFERROR(AND(ISTEXT(H47),LEN(TRIM(H47))&gt;0),FALSE)),AND(D47&lt;&gt;"Approved",D47&lt;&gt;"Pending",D47&lt;&gt;"Withdrawn"),AND(VLOOKUP(A47,Guards!$A$2:$B$101,2,FALSE)&lt;&gt;"Yes",VLOOKUP(A47,Guards!$A$2:$B$101,2,FALSE)&lt;&gt;"No"),AND(VLOOKUP(B47,Sites!$A$2:$D$21,2,FALSE)&lt;&gt;"Yes",VLOOKUP(B47,Sites!$A$2:$D$21,2,FALSE)&lt;&gt;"No"),NOT(IFERROR(AND(ISTEXT(VLOOKUP(B47,Sites!$A$2:$D$21,3,FALSE)),LEN(TRIM(VLOOKUP(B47,Sites!$A$2:$D$21,3,FALSE)))&gt;0),FALSE))),"Review",IF(AND(D47="Approved",E47&lt;=Pool!$L$3,F47&gt;=Pool!$L$3,VLOOKUP(A47,Guards!$A$2:$B$101,2,FALSE)="Yes",VLOOKUP(B47,Sites!$A$2:$D$21,2,FALSE)="Yes",C47=VLOOKUP(B47,Sites!$A$2:$D$21,3,FALSE)),"Eligible","Not eligible")),"Review"))</f>
        <v/>
      </c>
    </row>
    <row r="48" ht="23" customHeight="1">
      <c r="A48" s="11" t="n"/>
      <c r="B48" s="11" t="n"/>
      <c r="C48" s="11" t="n"/>
      <c r="D48" s="5" t="n"/>
      <c r="E48" s="12" t="n"/>
      <c r="F48" s="12" t="n"/>
      <c r="G48" s="11" t="n"/>
      <c r="H48" s="11" t="n"/>
      <c r="I48" s="3">
        <f>IF(COUNTA(A48:H48)=0,"",IFERROR(IF(OR(COUNTA(A48:H48)&lt;8,COUNTBLANK(A48:H48)&gt;0,COUNTIF(Guards!$A$2:$A$101,A48)&lt;&gt;1,COUNTIF(Sites!$A$2:$A$21,B48)&lt;&gt;1,COUNTIFS($A$2:$A$101,A48,$B$2:$B$101,B48)&lt;&gt;1,NOT(IFERROR(AND(ISNUMBER(E48),E48=INT(E48),E48&gt;=1,E48&lt;=2958465),FALSE)),NOT(IFERROR(AND(ISNUMBER(F48),F48=INT(F48),F48&gt;=1,F48&lt;=2958465),FALSE)),F48&lt;E48,NOT(IFERROR(AND(ISNUMBER(Pool!$L$3),Pool!$L$3=INT(Pool!$L$3),Pool!$L$3&gt;=1,Pool!$L$3&lt;=2958465),FALSE)),NOT(IFERROR(AND(ISTEXT(C48),LEN(TRIM(C48))&gt;0),FALSE)),NOT(IFERROR(AND(ISTEXT(G48),LEN(TRIM(G48))&gt;0),FALSE)),NOT(IFERROR(AND(ISTEXT(H48),LEN(TRIM(H48))&gt;0),FALSE)),AND(D48&lt;&gt;"Approved",D48&lt;&gt;"Pending",D48&lt;&gt;"Withdrawn"),AND(VLOOKUP(A48,Guards!$A$2:$B$101,2,FALSE)&lt;&gt;"Yes",VLOOKUP(A48,Guards!$A$2:$B$101,2,FALSE)&lt;&gt;"No"),AND(VLOOKUP(B48,Sites!$A$2:$D$21,2,FALSE)&lt;&gt;"Yes",VLOOKUP(B48,Sites!$A$2:$D$21,2,FALSE)&lt;&gt;"No"),NOT(IFERROR(AND(ISTEXT(VLOOKUP(B48,Sites!$A$2:$D$21,3,FALSE)),LEN(TRIM(VLOOKUP(B48,Sites!$A$2:$D$21,3,FALSE)))&gt;0),FALSE))),"Review",IF(AND(D48="Approved",E48&lt;=Pool!$L$3,F48&gt;=Pool!$L$3,VLOOKUP(A48,Guards!$A$2:$B$101,2,FALSE)="Yes",VLOOKUP(B48,Sites!$A$2:$D$21,2,FALSE)="Yes",C48=VLOOKUP(B48,Sites!$A$2:$D$21,3,FALSE)),"Eligible","Not eligible")),"Review"))</f>
        <v/>
      </c>
    </row>
    <row r="49" ht="23" customHeight="1">
      <c r="A49" s="11" t="n"/>
      <c r="B49" s="11" t="n"/>
      <c r="C49" s="11" t="n"/>
      <c r="D49" s="5" t="n"/>
      <c r="E49" s="12" t="n"/>
      <c r="F49" s="12" t="n"/>
      <c r="G49" s="11" t="n"/>
      <c r="H49" s="11" t="n"/>
      <c r="I49" s="6">
        <f>IF(COUNTA(A49:H49)=0,"",IFERROR(IF(OR(COUNTA(A49:H49)&lt;8,COUNTBLANK(A49:H49)&gt;0,COUNTIF(Guards!$A$2:$A$101,A49)&lt;&gt;1,COUNTIF(Sites!$A$2:$A$21,B49)&lt;&gt;1,COUNTIFS($A$2:$A$101,A49,$B$2:$B$101,B49)&lt;&gt;1,NOT(IFERROR(AND(ISNUMBER(E49),E49=INT(E49),E49&gt;=1,E49&lt;=2958465),FALSE)),NOT(IFERROR(AND(ISNUMBER(F49),F49=INT(F49),F49&gt;=1,F49&lt;=2958465),FALSE)),F49&lt;E49,NOT(IFERROR(AND(ISNUMBER(Pool!$L$3),Pool!$L$3=INT(Pool!$L$3),Pool!$L$3&gt;=1,Pool!$L$3&lt;=2958465),FALSE)),NOT(IFERROR(AND(ISTEXT(C49),LEN(TRIM(C49))&gt;0),FALSE)),NOT(IFERROR(AND(ISTEXT(G49),LEN(TRIM(G49))&gt;0),FALSE)),NOT(IFERROR(AND(ISTEXT(H49),LEN(TRIM(H49))&gt;0),FALSE)),AND(D49&lt;&gt;"Approved",D49&lt;&gt;"Pending",D49&lt;&gt;"Withdrawn"),AND(VLOOKUP(A49,Guards!$A$2:$B$101,2,FALSE)&lt;&gt;"Yes",VLOOKUP(A49,Guards!$A$2:$B$101,2,FALSE)&lt;&gt;"No"),AND(VLOOKUP(B49,Sites!$A$2:$D$21,2,FALSE)&lt;&gt;"Yes",VLOOKUP(B49,Sites!$A$2:$D$21,2,FALSE)&lt;&gt;"No"),NOT(IFERROR(AND(ISTEXT(VLOOKUP(B49,Sites!$A$2:$D$21,3,FALSE)),LEN(TRIM(VLOOKUP(B49,Sites!$A$2:$D$21,3,FALSE)))&gt;0),FALSE))),"Review",IF(AND(D49="Approved",E49&lt;=Pool!$L$3,F49&gt;=Pool!$L$3,VLOOKUP(A49,Guards!$A$2:$B$101,2,FALSE)="Yes",VLOOKUP(B49,Sites!$A$2:$D$21,2,FALSE)="Yes",C49=VLOOKUP(B49,Sites!$A$2:$D$21,3,FALSE)),"Eligible","Not eligible")),"Review"))</f>
        <v/>
      </c>
    </row>
    <row r="50" ht="23" customHeight="1">
      <c r="A50" s="11" t="n"/>
      <c r="B50" s="11" t="n"/>
      <c r="C50" s="11" t="n"/>
      <c r="D50" s="5" t="n"/>
      <c r="E50" s="12" t="n"/>
      <c r="F50" s="12" t="n"/>
      <c r="G50" s="11" t="n"/>
      <c r="H50" s="11" t="n"/>
      <c r="I50" s="3">
        <f>IF(COUNTA(A50:H50)=0,"",IFERROR(IF(OR(COUNTA(A50:H50)&lt;8,COUNTBLANK(A50:H50)&gt;0,COUNTIF(Guards!$A$2:$A$101,A50)&lt;&gt;1,COUNTIF(Sites!$A$2:$A$21,B50)&lt;&gt;1,COUNTIFS($A$2:$A$101,A50,$B$2:$B$101,B50)&lt;&gt;1,NOT(IFERROR(AND(ISNUMBER(E50),E50=INT(E50),E50&gt;=1,E50&lt;=2958465),FALSE)),NOT(IFERROR(AND(ISNUMBER(F50),F50=INT(F50),F50&gt;=1,F50&lt;=2958465),FALSE)),F50&lt;E50,NOT(IFERROR(AND(ISNUMBER(Pool!$L$3),Pool!$L$3=INT(Pool!$L$3),Pool!$L$3&gt;=1,Pool!$L$3&lt;=2958465),FALSE)),NOT(IFERROR(AND(ISTEXT(C50),LEN(TRIM(C50))&gt;0),FALSE)),NOT(IFERROR(AND(ISTEXT(G50),LEN(TRIM(G50))&gt;0),FALSE)),NOT(IFERROR(AND(ISTEXT(H50),LEN(TRIM(H50))&gt;0),FALSE)),AND(D50&lt;&gt;"Approved",D50&lt;&gt;"Pending",D50&lt;&gt;"Withdrawn"),AND(VLOOKUP(A50,Guards!$A$2:$B$101,2,FALSE)&lt;&gt;"Yes",VLOOKUP(A50,Guards!$A$2:$B$101,2,FALSE)&lt;&gt;"No"),AND(VLOOKUP(B50,Sites!$A$2:$D$21,2,FALSE)&lt;&gt;"Yes",VLOOKUP(B50,Sites!$A$2:$D$21,2,FALSE)&lt;&gt;"No"),NOT(IFERROR(AND(ISTEXT(VLOOKUP(B50,Sites!$A$2:$D$21,3,FALSE)),LEN(TRIM(VLOOKUP(B50,Sites!$A$2:$D$21,3,FALSE)))&gt;0),FALSE))),"Review",IF(AND(D50="Approved",E50&lt;=Pool!$L$3,F50&gt;=Pool!$L$3,VLOOKUP(A50,Guards!$A$2:$B$101,2,FALSE)="Yes",VLOOKUP(B50,Sites!$A$2:$D$21,2,FALSE)="Yes",C50=VLOOKUP(B50,Sites!$A$2:$D$21,3,FALSE)),"Eligible","Not eligible")),"Review"))</f>
        <v/>
      </c>
    </row>
    <row r="51" ht="23" customHeight="1">
      <c r="A51" s="11" t="n"/>
      <c r="B51" s="11" t="n"/>
      <c r="C51" s="11" t="n"/>
      <c r="D51" s="5" t="n"/>
      <c r="E51" s="12" t="n"/>
      <c r="F51" s="12" t="n"/>
      <c r="G51" s="11" t="n"/>
      <c r="H51" s="11" t="n"/>
      <c r="I51" s="6">
        <f>IF(COUNTA(A51:H51)=0,"",IFERROR(IF(OR(COUNTA(A51:H51)&lt;8,COUNTBLANK(A51:H51)&gt;0,COUNTIF(Guards!$A$2:$A$101,A51)&lt;&gt;1,COUNTIF(Sites!$A$2:$A$21,B51)&lt;&gt;1,COUNTIFS($A$2:$A$101,A51,$B$2:$B$101,B51)&lt;&gt;1,NOT(IFERROR(AND(ISNUMBER(E51),E51=INT(E51),E51&gt;=1,E51&lt;=2958465),FALSE)),NOT(IFERROR(AND(ISNUMBER(F51),F51=INT(F51),F51&gt;=1,F51&lt;=2958465),FALSE)),F51&lt;E51,NOT(IFERROR(AND(ISNUMBER(Pool!$L$3),Pool!$L$3=INT(Pool!$L$3),Pool!$L$3&gt;=1,Pool!$L$3&lt;=2958465),FALSE)),NOT(IFERROR(AND(ISTEXT(C51),LEN(TRIM(C51))&gt;0),FALSE)),NOT(IFERROR(AND(ISTEXT(G51),LEN(TRIM(G51))&gt;0),FALSE)),NOT(IFERROR(AND(ISTEXT(H51),LEN(TRIM(H51))&gt;0),FALSE)),AND(D51&lt;&gt;"Approved",D51&lt;&gt;"Pending",D51&lt;&gt;"Withdrawn"),AND(VLOOKUP(A51,Guards!$A$2:$B$101,2,FALSE)&lt;&gt;"Yes",VLOOKUP(A51,Guards!$A$2:$B$101,2,FALSE)&lt;&gt;"No"),AND(VLOOKUP(B51,Sites!$A$2:$D$21,2,FALSE)&lt;&gt;"Yes",VLOOKUP(B51,Sites!$A$2:$D$21,2,FALSE)&lt;&gt;"No"),NOT(IFERROR(AND(ISTEXT(VLOOKUP(B51,Sites!$A$2:$D$21,3,FALSE)),LEN(TRIM(VLOOKUP(B51,Sites!$A$2:$D$21,3,FALSE)))&gt;0),FALSE))),"Review",IF(AND(D51="Approved",E51&lt;=Pool!$L$3,F51&gt;=Pool!$L$3,VLOOKUP(A51,Guards!$A$2:$B$101,2,FALSE)="Yes",VLOOKUP(B51,Sites!$A$2:$D$21,2,FALSE)="Yes",C51=VLOOKUP(B51,Sites!$A$2:$D$21,3,FALSE)),"Eligible","Not eligible")),"Review"))</f>
        <v/>
      </c>
    </row>
    <row r="52" ht="23" customHeight="1">
      <c r="A52" s="11" t="n"/>
      <c r="B52" s="11" t="n"/>
      <c r="C52" s="11" t="n"/>
      <c r="D52" s="5" t="n"/>
      <c r="E52" s="12" t="n"/>
      <c r="F52" s="12" t="n"/>
      <c r="G52" s="11" t="n"/>
      <c r="H52" s="11" t="n"/>
      <c r="I52" s="3">
        <f>IF(COUNTA(A52:H52)=0,"",IFERROR(IF(OR(COUNTA(A52:H52)&lt;8,COUNTBLANK(A52:H52)&gt;0,COUNTIF(Guards!$A$2:$A$101,A52)&lt;&gt;1,COUNTIF(Sites!$A$2:$A$21,B52)&lt;&gt;1,COUNTIFS($A$2:$A$101,A52,$B$2:$B$101,B52)&lt;&gt;1,NOT(IFERROR(AND(ISNUMBER(E52),E52=INT(E52),E52&gt;=1,E52&lt;=2958465),FALSE)),NOT(IFERROR(AND(ISNUMBER(F52),F52=INT(F52),F52&gt;=1,F52&lt;=2958465),FALSE)),F52&lt;E52,NOT(IFERROR(AND(ISNUMBER(Pool!$L$3),Pool!$L$3=INT(Pool!$L$3),Pool!$L$3&gt;=1,Pool!$L$3&lt;=2958465),FALSE)),NOT(IFERROR(AND(ISTEXT(C52),LEN(TRIM(C52))&gt;0),FALSE)),NOT(IFERROR(AND(ISTEXT(G52),LEN(TRIM(G52))&gt;0),FALSE)),NOT(IFERROR(AND(ISTEXT(H52),LEN(TRIM(H52))&gt;0),FALSE)),AND(D52&lt;&gt;"Approved",D52&lt;&gt;"Pending",D52&lt;&gt;"Withdrawn"),AND(VLOOKUP(A52,Guards!$A$2:$B$101,2,FALSE)&lt;&gt;"Yes",VLOOKUP(A52,Guards!$A$2:$B$101,2,FALSE)&lt;&gt;"No"),AND(VLOOKUP(B52,Sites!$A$2:$D$21,2,FALSE)&lt;&gt;"Yes",VLOOKUP(B52,Sites!$A$2:$D$21,2,FALSE)&lt;&gt;"No"),NOT(IFERROR(AND(ISTEXT(VLOOKUP(B52,Sites!$A$2:$D$21,3,FALSE)),LEN(TRIM(VLOOKUP(B52,Sites!$A$2:$D$21,3,FALSE)))&gt;0),FALSE))),"Review",IF(AND(D52="Approved",E52&lt;=Pool!$L$3,F52&gt;=Pool!$L$3,VLOOKUP(A52,Guards!$A$2:$B$101,2,FALSE)="Yes",VLOOKUP(B52,Sites!$A$2:$D$21,2,FALSE)="Yes",C52=VLOOKUP(B52,Sites!$A$2:$D$21,3,FALSE)),"Eligible","Not eligible")),"Review"))</f>
        <v/>
      </c>
    </row>
    <row r="53" ht="23" customHeight="1">
      <c r="A53" s="11" t="n"/>
      <c r="B53" s="11" t="n"/>
      <c r="C53" s="11" t="n"/>
      <c r="D53" s="5" t="n"/>
      <c r="E53" s="12" t="n"/>
      <c r="F53" s="12" t="n"/>
      <c r="G53" s="11" t="n"/>
      <c r="H53" s="11" t="n"/>
      <c r="I53" s="6">
        <f>IF(COUNTA(A53:H53)=0,"",IFERROR(IF(OR(COUNTA(A53:H53)&lt;8,COUNTBLANK(A53:H53)&gt;0,COUNTIF(Guards!$A$2:$A$101,A53)&lt;&gt;1,COUNTIF(Sites!$A$2:$A$21,B53)&lt;&gt;1,COUNTIFS($A$2:$A$101,A53,$B$2:$B$101,B53)&lt;&gt;1,NOT(IFERROR(AND(ISNUMBER(E53),E53=INT(E53),E53&gt;=1,E53&lt;=2958465),FALSE)),NOT(IFERROR(AND(ISNUMBER(F53),F53=INT(F53),F53&gt;=1,F53&lt;=2958465),FALSE)),F53&lt;E53,NOT(IFERROR(AND(ISNUMBER(Pool!$L$3),Pool!$L$3=INT(Pool!$L$3),Pool!$L$3&gt;=1,Pool!$L$3&lt;=2958465),FALSE)),NOT(IFERROR(AND(ISTEXT(C53),LEN(TRIM(C53))&gt;0),FALSE)),NOT(IFERROR(AND(ISTEXT(G53),LEN(TRIM(G53))&gt;0),FALSE)),NOT(IFERROR(AND(ISTEXT(H53),LEN(TRIM(H53))&gt;0),FALSE)),AND(D53&lt;&gt;"Approved",D53&lt;&gt;"Pending",D53&lt;&gt;"Withdrawn"),AND(VLOOKUP(A53,Guards!$A$2:$B$101,2,FALSE)&lt;&gt;"Yes",VLOOKUP(A53,Guards!$A$2:$B$101,2,FALSE)&lt;&gt;"No"),AND(VLOOKUP(B53,Sites!$A$2:$D$21,2,FALSE)&lt;&gt;"Yes",VLOOKUP(B53,Sites!$A$2:$D$21,2,FALSE)&lt;&gt;"No"),NOT(IFERROR(AND(ISTEXT(VLOOKUP(B53,Sites!$A$2:$D$21,3,FALSE)),LEN(TRIM(VLOOKUP(B53,Sites!$A$2:$D$21,3,FALSE)))&gt;0),FALSE))),"Review",IF(AND(D53="Approved",E53&lt;=Pool!$L$3,F53&gt;=Pool!$L$3,VLOOKUP(A53,Guards!$A$2:$B$101,2,FALSE)="Yes",VLOOKUP(B53,Sites!$A$2:$D$21,2,FALSE)="Yes",C53=VLOOKUP(B53,Sites!$A$2:$D$21,3,FALSE)),"Eligible","Not eligible")),"Review"))</f>
        <v/>
      </c>
    </row>
    <row r="54" ht="23" customHeight="1">
      <c r="A54" s="11" t="n"/>
      <c r="B54" s="11" t="n"/>
      <c r="C54" s="11" t="n"/>
      <c r="D54" s="5" t="n"/>
      <c r="E54" s="12" t="n"/>
      <c r="F54" s="12" t="n"/>
      <c r="G54" s="11" t="n"/>
      <c r="H54" s="11" t="n"/>
      <c r="I54" s="3">
        <f>IF(COUNTA(A54:H54)=0,"",IFERROR(IF(OR(COUNTA(A54:H54)&lt;8,COUNTBLANK(A54:H54)&gt;0,COUNTIF(Guards!$A$2:$A$101,A54)&lt;&gt;1,COUNTIF(Sites!$A$2:$A$21,B54)&lt;&gt;1,COUNTIFS($A$2:$A$101,A54,$B$2:$B$101,B54)&lt;&gt;1,NOT(IFERROR(AND(ISNUMBER(E54),E54=INT(E54),E54&gt;=1,E54&lt;=2958465),FALSE)),NOT(IFERROR(AND(ISNUMBER(F54),F54=INT(F54),F54&gt;=1,F54&lt;=2958465),FALSE)),F54&lt;E54,NOT(IFERROR(AND(ISNUMBER(Pool!$L$3),Pool!$L$3=INT(Pool!$L$3),Pool!$L$3&gt;=1,Pool!$L$3&lt;=2958465),FALSE)),NOT(IFERROR(AND(ISTEXT(C54),LEN(TRIM(C54))&gt;0),FALSE)),NOT(IFERROR(AND(ISTEXT(G54),LEN(TRIM(G54))&gt;0),FALSE)),NOT(IFERROR(AND(ISTEXT(H54),LEN(TRIM(H54))&gt;0),FALSE)),AND(D54&lt;&gt;"Approved",D54&lt;&gt;"Pending",D54&lt;&gt;"Withdrawn"),AND(VLOOKUP(A54,Guards!$A$2:$B$101,2,FALSE)&lt;&gt;"Yes",VLOOKUP(A54,Guards!$A$2:$B$101,2,FALSE)&lt;&gt;"No"),AND(VLOOKUP(B54,Sites!$A$2:$D$21,2,FALSE)&lt;&gt;"Yes",VLOOKUP(B54,Sites!$A$2:$D$21,2,FALSE)&lt;&gt;"No"),NOT(IFERROR(AND(ISTEXT(VLOOKUP(B54,Sites!$A$2:$D$21,3,FALSE)),LEN(TRIM(VLOOKUP(B54,Sites!$A$2:$D$21,3,FALSE)))&gt;0),FALSE))),"Review",IF(AND(D54="Approved",E54&lt;=Pool!$L$3,F54&gt;=Pool!$L$3,VLOOKUP(A54,Guards!$A$2:$B$101,2,FALSE)="Yes",VLOOKUP(B54,Sites!$A$2:$D$21,2,FALSE)="Yes",C54=VLOOKUP(B54,Sites!$A$2:$D$21,3,FALSE)),"Eligible","Not eligible")),"Review"))</f>
        <v/>
      </c>
    </row>
    <row r="55" ht="23" customHeight="1">
      <c r="A55" s="11" t="n"/>
      <c r="B55" s="11" t="n"/>
      <c r="C55" s="11" t="n"/>
      <c r="D55" s="5" t="n"/>
      <c r="E55" s="12" t="n"/>
      <c r="F55" s="12" t="n"/>
      <c r="G55" s="11" t="n"/>
      <c r="H55" s="11" t="n"/>
      <c r="I55" s="6">
        <f>IF(COUNTA(A55:H55)=0,"",IFERROR(IF(OR(COUNTA(A55:H55)&lt;8,COUNTBLANK(A55:H55)&gt;0,COUNTIF(Guards!$A$2:$A$101,A55)&lt;&gt;1,COUNTIF(Sites!$A$2:$A$21,B55)&lt;&gt;1,COUNTIFS($A$2:$A$101,A55,$B$2:$B$101,B55)&lt;&gt;1,NOT(IFERROR(AND(ISNUMBER(E55),E55=INT(E55),E55&gt;=1,E55&lt;=2958465),FALSE)),NOT(IFERROR(AND(ISNUMBER(F55),F55=INT(F55),F55&gt;=1,F55&lt;=2958465),FALSE)),F55&lt;E55,NOT(IFERROR(AND(ISNUMBER(Pool!$L$3),Pool!$L$3=INT(Pool!$L$3),Pool!$L$3&gt;=1,Pool!$L$3&lt;=2958465),FALSE)),NOT(IFERROR(AND(ISTEXT(C55),LEN(TRIM(C55))&gt;0),FALSE)),NOT(IFERROR(AND(ISTEXT(G55),LEN(TRIM(G55))&gt;0),FALSE)),NOT(IFERROR(AND(ISTEXT(H55),LEN(TRIM(H55))&gt;0),FALSE)),AND(D55&lt;&gt;"Approved",D55&lt;&gt;"Pending",D55&lt;&gt;"Withdrawn"),AND(VLOOKUP(A55,Guards!$A$2:$B$101,2,FALSE)&lt;&gt;"Yes",VLOOKUP(A55,Guards!$A$2:$B$101,2,FALSE)&lt;&gt;"No"),AND(VLOOKUP(B55,Sites!$A$2:$D$21,2,FALSE)&lt;&gt;"Yes",VLOOKUP(B55,Sites!$A$2:$D$21,2,FALSE)&lt;&gt;"No"),NOT(IFERROR(AND(ISTEXT(VLOOKUP(B55,Sites!$A$2:$D$21,3,FALSE)),LEN(TRIM(VLOOKUP(B55,Sites!$A$2:$D$21,3,FALSE)))&gt;0),FALSE))),"Review",IF(AND(D55="Approved",E55&lt;=Pool!$L$3,F55&gt;=Pool!$L$3,VLOOKUP(A55,Guards!$A$2:$B$101,2,FALSE)="Yes",VLOOKUP(B55,Sites!$A$2:$D$21,2,FALSE)="Yes",C55=VLOOKUP(B55,Sites!$A$2:$D$21,3,FALSE)),"Eligible","Not eligible")),"Review"))</f>
        <v/>
      </c>
    </row>
    <row r="56" ht="23" customHeight="1">
      <c r="A56" s="11" t="n"/>
      <c r="B56" s="11" t="n"/>
      <c r="C56" s="11" t="n"/>
      <c r="D56" s="5" t="n"/>
      <c r="E56" s="12" t="n"/>
      <c r="F56" s="12" t="n"/>
      <c r="G56" s="11" t="n"/>
      <c r="H56" s="11" t="n"/>
      <c r="I56" s="3">
        <f>IF(COUNTA(A56:H56)=0,"",IFERROR(IF(OR(COUNTA(A56:H56)&lt;8,COUNTBLANK(A56:H56)&gt;0,COUNTIF(Guards!$A$2:$A$101,A56)&lt;&gt;1,COUNTIF(Sites!$A$2:$A$21,B56)&lt;&gt;1,COUNTIFS($A$2:$A$101,A56,$B$2:$B$101,B56)&lt;&gt;1,NOT(IFERROR(AND(ISNUMBER(E56),E56=INT(E56),E56&gt;=1,E56&lt;=2958465),FALSE)),NOT(IFERROR(AND(ISNUMBER(F56),F56=INT(F56),F56&gt;=1,F56&lt;=2958465),FALSE)),F56&lt;E56,NOT(IFERROR(AND(ISNUMBER(Pool!$L$3),Pool!$L$3=INT(Pool!$L$3),Pool!$L$3&gt;=1,Pool!$L$3&lt;=2958465),FALSE)),NOT(IFERROR(AND(ISTEXT(C56),LEN(TRIM(C56))&gt;0),FALSE)),NOT(IFERROR(AND(ISTEXT(G56),LEN(TRIM(G56))&gt;0),FALSE)),NOT(IFERROR(AND(ISTEXT(H56),LEN(TRIM(H56))&gt;0),FALSE)),AND(D56&lt;&gt;"Approved",D56&lt;&gt;"Pending",D56&lt;&gt;"Withdrawn"),AND(VLOOKUP(A56,Guards!$A$2:$B$101,2,FALSE)&lt;&gt;"Yes",VLOOKUP(A56,Guards!$A$2:$B$101,2,FALSE)&lt;&gt;"No"),AND(VLOOKUP(B56,Sites!$A$2:$D$21,2,FALSE)&lt;&gt;"Yes",VLOOKUP(B56,Sites!$A$2:$D$21,2,FALSE)&lt;&gt;"No"),NOT(IFERROR(AND(ISTEXT(VLOOKUP(B56,Sites!$A$2:$D$21,3,FALSE)),LEN(TRIM(VLOOKUP(B56,Sites!$A$2:$D$21,3,FALSE)))&gt;0),FALSE))),"Review",IF(AND(D56="Approved",E56&lt;=Pool!$L$3,F56&gt;=Pool!$L$3,VLOOKUP(A56,Guards!$A$2:$B$101,2,FALSE)="Yes",VLOOKUP(B56,Sites!$A$2:$D$21,2,FALSE)="Yes",C56=VLOOKUP(B56,Sites!$A$2:$D$21,3,FALSE)),"Eligible","Not eligible")),"Review"))</f>
        <v/>
      </c>
    </row>
    <row r="57" ht="23" customHeight="1">
      <c r="A57" s="11" t="n"/>
      <c r="B57" s="11" t="n"/>
      <c r="C57" s="11" t="n"/>
      <c r="D57" s="5" t="n"/>
      <c r="E57" s="12" t="n"/>
      <c r="F57" s="12" t="n"/>
      <c r="G57" s="11" t="n"/>
      <c r="H57" s="11" t="n"/>
      <c r="I57" s="6">
        <f>IF(COUNTA(A57:H57)=0,"",IFERROR(IF(OR(COUNTA(A57:H57)&lt;8,COUNTBLANK(A57:H57)&gt;0,COUNTIF(Guards!$A$2:$A$101,A57)&lt;&gt;1,COUNTIF(Sites!$A$2:$A$21,B57)&lt;&gt;1,COUNTIFS($A$2:$A$101,A57,$B$2:$B$101,B57)&lt;&gt;1,NOT(IFERROR(AND(ISNUMBER(E57),E57=INT(E57),E57&gt;=1,E57&lt;=2958465),FALSE)),NOT(IFERROR(AND(ISNUMBER(F57),F57=INT(F57),F57&gt;=1,F57&lt;=2958465),FALSE)),F57&lt;E57,NOT(IFERROR(AND(ISNUMBER(Pool!$L$3),Pool!$L$3=INT(Pool!$L$3),Pool!$L$3&gt;=1,Pool!$L$3&lt;=2958465),FALSE)),NOT(IFERROR(AND(ISTEXT(C57),LEN(TRIM(C57))&gt;0),FALSE)),NOT(IFERROR(AND(ISTEXT(G57),LEN(TRIM(G57))&gt;0),FALSE)),NOT(IFERROR(AND(ISTEXT(H57),LEN(TRIM(H57))&gt;0),FALSE)),AND(D57&lt;&gt;"Approved",D57&lt;&gt;"Pending",D57&lt;&gt;"Withdrawn"),AND(VLOOKUP(A57,Guards!$A$2:$B$101,2,FALSE)&lt;&gt;"Yes",VLOOKUP(A57,Guards!$A$2:$B$101,2,FALSE)&lt;&gt;"No"),AND(VLOOKUP(B57,Sites!$A$2:$D$21,2,FALSE)&lt;&gt;"Yes",VLOOKUP(B57,Sites!$A$2:$D$21,2,FALSE)&lt;&gt;"No"),NOT(IFERROR(AND(ISTEXT(VLOOKUP(B57,Sites!$A$2:$D$21,3,FALSE)),LEN(TRIM(VLOOKUP(B57,Sites!$A$2:$D$21,3,FALSE)))&gt;0),FALSE))),"Review",IF(AND(D57="Approved",E57&lt;=Pool!$L$3,F57&gt;=Pool!$L$3,VLOOKUP(A57,Guards!$A$2:$B$101,2,FALSE)="Yes",VLOOKUP(B57,Sites!$A$2:$D$21,2,FALSE)="Yes",C57=VLOOKUP(B57,Sites!$A$2:$D$21,3,FALSE)),"Eligible","Not eligible")),"Review"))</f>
        <v/>
      </c>
    </row>
    <row r="58" ht="23" customHeight="1">
      <c r="A58" s="11" t="n"/>
      <c r="B58" s="11" t="n"/>
      <c r="C58" s="11" t="n"/>
      <c r="D58" s="5" t="n"/>
      <c r="E58" s="12" t="n"/>
      <c r="F58" s="12" t="n"/>
      <c r="G58" s="11" t="n"/>
      <c r="H58" s="11" t="n"/>
      <c r="I58" s="3">
        <f>IF(COUNTA(A58:H58)=0,"",IFERROR(IF(OR(COUNTA(A58:H58)&lt;8,COUNTBLANK(A58:H58)&gt;0,COUNTIF(Guards!$A$2:$A$101,A58)&lt;&gt;1,COUNTIF(Sites!$A$2:$A$21,B58)&lt;&gt;1,COUNTIFS($A$2:$A$101,A58,$B$2:$B$101,B58)&lt;&gt;1,NOT(IFERROR(AND(ISNUMBER(E58),E58=INT(E58),E58&gt;=1,E58&lt;=2958465),FALSE)),NOT(IFERROR(AND(ISNUMBER(F58),F58=INT(F58),F58&gt;=1,F58&lt;=2958465),FALSE)),F58&lt;E58,NOT(IFERROR(AND(ISNUMBER(Pool!$L$3),Pool!$L$3=INT(Pool!$L$3),Pool!$L$3&gt;=1,Pool!$L$3&lt;=2958465),FALSE)),NOT(IFERROR(AND(ISTEXT(C58),LEN(TRIM(C58))&gt;0),FALSE)),NOT(IFERROR(AND(ISTEXT(G58),LEN(TRIM(G58))&gt;0),FALSE)),NOT(IFERROR(AND(ISTEXT(H58),LEN(TRIM(H58))&gt;0),FALSE)),AND(D58&lt;&gt;"Approved",D58&lt;&gt;"Pending",D58&lt;&gt;"Withdrawn"),AND(VLOOKUP(A58,Guards!$A$2:$B$101,2,FALSE)&lt;&gt;"Yes",VLOOKUP(A58,Guards!$A$2:$B$101,2,FALSE)&lt;&gt;"No"),AND(VLOOKUP(B58,Sites!$A$2:$D$21,2,FALSE)&lt;&gt;"Yes",VLOOKUP(B58,Sites!$A$2:$D$21,2,FALSE)&lt;&gt;"No"),NOT(IFERROR(AND(ISTEXT(VLOOKUP(B58,Sites!$A$2:$D$21,3,FALSE)),LEN(TRIM(VLOOKUP(B58,Sites!$A$2:$D$21,3,FALSE)))&gt;0),FALSE))),"Review",IF(AND(D58="Approved",E58&lt;=Pool!$L$3,F58&gt;=Pool!$L$3,VLOOKUP(A58,Guards!$A$2:$B$101,2,FALSE)="Yes",VLOOKUP(B58,Sites!$A$2:$D$21,2,FALSE)="Yes",C58=VLOOKUP(B58,Sites!$A$2:$D$21,3,FALSE)),"Eligible","Not eligible")),"Review"))</f>
        <v/>
      </c>
    </row>
    <row r="59" ht="23" customHeight="1">
      <c r="A59" s="11" t="n"/>
      <c r="B59" s="11" t="n"/>
      <c r="C59" s="11" t="n"/>
      <c r="D59" s="5" t="n"/>
      <c r="E59" s="12" t="n"/>
      <c r="F59" s="12" t="n"/>
      <c r="G59" s="11" t="n"/>
      <c r="H59" s="11" t="n"/>
      <c r="I59" s="6">
        <f>IF(COUNTA(A59:H59)=0,"",IFERROR(IF(OR(COUNTA(A59:H59)&lt;8,COUNTBLANK(A59:H59)&gt;0,COUNTIF(Guards!$A$2:$A$101,A59)&lt;&gt;1,COUNTIF(Sites!$A$2:$A$21,B59)&lt;&gt;1,COUNTIFS($A$2:$A$101,A59,$B$2:$B$101,B59)&lt;&gt;1,NOT(IFERROR(AND(ISNUMBER(E59),E59=INT(E59),E59&gt;=1,E59&lt;=2958465),FALSE)),NOT(IFERROR(AND(ISNUMBER(F59),F59=INT(F59),F59&gt;=1,F59&lt;=2958465),FALSE)),F59&lt;E59,NOT(IFERROR(AND(ISNUMBER(Pool!$L$3),Pool!$L$3=INT(Pool!$L$3),Pool!$L$3&gt;=1,Pool!$L$3&lt;=2958465),FALSE)),NOT(IFERROR(AND(ISTEXT(C59),LEN(TRIM(C59))&gt;0),FALSE)),NOT(IFERROR(AND(ISTEXT(G59),LEN(TRIM(G59))&gt;0),FALSE)),NOT(IFERROR(AND(ISTEXT(H59),LEN(TRIM(H59))&gt;0),FALSE)),AND(D59&lt;&gt;"Approved",D59&lt;&gt;"Pending",D59&lt;&gt;"Withdrawn"),AND(VLOOKUP(A59,Guards!$A$2:$B$101,2,FALSE)&lt;&gt;"Yes",VLOOKUP(A59,Guards!$A$2:$B$101,2,FALSE)&lt;&gt;"No"),AND(VLOOKUP(B59,Sites!$A$2:$D$21,2,FALSE)&lt;&gt;"Yes",VLOOKUP(B59,Sites!$A$2:$D$21,2,FALSE)&lt;&gt;"No"),NOT(IFERROR(AND(ISTEXT(VLOOKUP(B59,Sites!$A$2:$D$21,3,FALSE)),LEN(TRIM(VLOOKUP(B59,Sites!$A$2:$D$21,3,FALSE)))&gt;0),FALSE))),"Review",IF(AND(D59="Approved",E59&lt;=Pool!$L$3,F59&gt;=Pool!$L$3,VLOOKUP(A59,Guards!$A$2:$B$101,2,FALSE)="Yes",VLOOKUP(B59,Sites!$A$2:$D$21,2,FALSE)="Yes",C59=VLOOKUP(B59,Sites!$A$2:$D$21,3,FALSE)),"Eligible","Not eligible")),"Review"))</f>
        <v/>
      </c>
    </row>
    <row r="60" ht="23" customHeight="1">
      <c r="A60" s="11" t="n"/>
      <c r="B60" s="11" t="n"/>
      <c r="C60" s="11" t="n"/>
      <c r="D60" s="5" t="n"/>
      <c r="E60" s="12" t="n"/>
      <c r="F60" s="12" t="n"/>
      <c r="G60" s="11" t="n"/>
      <c r="H60" s="11" t="n"/>
      <c r="I60" s="3">
        <f>IF(COUNTA(A60:H60)=0,"",IFERROR(IF(OR(COUNTA(A60:H60)&lt;8,COUNTBLANK(A60:H60)&gt;0,COUNTIF(Guards!$A$2:$A$101,A60)&lt;&gt;1,COUNTIF(Sites!$A$2:$A$21,B60)&lt;&gt;1,COUNTIFS($A$2:$A$101,A60,$B$2:$B$101,B60)&lt;&gt;1,NOT(IFERROR(AND(ISNUMBER(E60),E60=INT(E60),E60&gt;=1,E60&lt;=2958465),FALSE)),NOT(IFERROR(AND(ISNUMBER(F60),F60=INT(F60),F60&gt;=1,F60&lt;=2958465),FALSE)),F60&lt;E60,NOT(IFERROR(AND(ISNUMBER(Pool!$L$3),Pool!$L$3=INT(Pool!$L$3),Pool!$L$3&gt;=1,Pool!$L$3&lt;=2958465),FALSE)),NOT(IFERROR(AND(ISTEXT(C60),LEN(TRIM(C60))&gt;0),FALSE)),NOT(IFERROR(AND(ISTEXT(G60),LEN(TRIM(G60))&gt;0),FALSE)),NOT(IFERROR(AND(ISTEXT(H60),LEN(TRIM(H60))&gt;0),FALSE)),AND(D60&lt;&gt;"Approved",D60&lt;&gt;"Pending",D60&lt;&gt;"Withdrawn"),AND(VLOOKUP(A60,Guards!$A$2:$B$101,2,FALSE)&lt;&gt;"Yes",VLOOKUP(A60,Guards!$A$2:$B$101,2,FALSE)&lt;&gt;"No"),AND(VLOOKUP(B60,Sites!$A$2:$D$21,2,FALSE)&lt;&gt;"Yes",VLOOKUP(B60,Sites!$A$2:$D$21,2,FALSE)&lt;&gt;"No"),NOT(IFERROR(AND(ISTEXT(VLOOKUP(B60,Sites!$A$2:$D$21,3,FALSE)),LEN(TRIM(VLOOKUP(B60,Sites!$A$2:$D$21,3,FALSE)))&gt;0),FALSE))),"Review",IF(AND(D60="Approved",E60&lt;=Pool!$L$3,F60&gt;=Pool!$L$3,VLOOKUP(A60,Guards!$A$2:$B$101,2,FALSE)="Yes",VLOOKUP(B60,Sites!$A$2:$D$21,2,FALSE)="Yes",C60=VLOOKUP(B60,Sites!$A$2:$D$21,3,FALSE)),"Eligible","Not eligible")),"Review"))</f>
        <v/>
      </c>
    </row>
    <row r="61" ht="23" customHeight="1">
      <c r="A61" s="11" t="n"/>
      <c r="B61" s="11" t="n"/>
      <c r="C61" s="11" t="n"/>
      <c r="D61" s="5" t="n"/>
      <c r="E61" s="12" t="n"/>
      <c r="F61" s="12" t="n"/>
      <c r="G61" s="11" t="n"/>
      <c r="H61" s="11" t="n"/>
      <c r="I61" s="6">
        <f>IF(COUNTA(A61:H61)=0,"",IFERROR(IF(OR(COUNTA(A61:H61)&lt;8,COUNTBLANK(A61:H61)&gt;0,COUNTIF(Guards!$A$2:$A$101,A61)&lt;&gt;1,COUNTIF(Sites!$A$2:$A$21,B61)&lt;&gt;1,COUNTIFS($A$2:$A$101,A61,$B$2:$B$101,B61)&lt;&gt;1,NOT(IFERROR(AND(ISNUMBER(E61),E61=INT(E61),E61&gt;=1,E61&lt;=2958465),FALSE)),NOT(IFERROR(AND(ISNUMBER(F61),F61=INT(F61),F61&gt;=1,F61&lt;=2958465),FALSE)),F61&lt;E61,NOT(IFERROR(AND(ISNUMBER(Pool!$L$3),Pool!$L$3=INT(Pool!$L$3),Pool!$L$3&gt;=1,Pool!$L$3&lt;=2958465),FALSE)),NOT(IFERROR(AND(ISTEXT(C61),LEN(TRIM(C61))&gt;0),FALSE)),NOT(IFERROR(AND(ISTEXT(G61),LEN(TRIM(G61))&gt;0),FALSE)),NOT(IFERROR(AND(ISTEXT(H61),LEN(TRIM(H61))&gt;0),FALSE)),AND(D61&lt;&gt;"Approved",D61&lt;&gt;"Pending",D61&lt;&gt;"Withdrawn"),AND(VLOOKUP(A61,Guards!$A$2:$B$101,2,FALSE)&lt;&gt;"Yes",VLOOKUP(A61,Guards!$A$2:$B$101,2,FALSE)&lt;&gt;"No"),AND(VLOOKUP(B61,Sites!$A$2:$D$21,2,FALSE)&lt;&gt;"Yes",VLOOKUP(B61,Sites!$A$2:$D$21,2,FALSE)&lt;&gt;"No"),NOT(IFERROR(AND(ISTEXT(VLOOKUP(B61,Sites!$A$2:$D$21,3,FALSE)),LEN(TRIM(VLOOKUP(B61,Sites!$A$2:$D$21,3,FALSE)))&gt;0),FALSE))),"Review",IF(AND(D61="Approved",E61&lt;=Pool!$L$3,F61&gt;=Pool!$L$3,VLOOKUP(A61,Guards!$A$2:$B$101,2,FALSE)="Yes",VLOOKUP(B61,Sites!$A$2:$D$21,2,FALSE)="Yes",C61=VLOOKUP(B61,Sites!$A$2:$D$21,3,FALSE)),"Eligible","Not eligible")),"Review"))</f>
        <v/>
      </c>
    </row>
    <row r="62" ht="23" customHeight="1">
      <c r="A62" s="11" t="n"/>
      <c r="B62" s="11" t="n"/>
      <c r="C62" s="11" t="n"/>
      <c r="D62" s="5" t="n"/>
      <c r="E62" s="12" t="n"/>
      <c r="F62" s="12" t="n"/>
      <c r="G62" s="11" t="n"/>
      <c r="H62" s="11" t="n"/>
      <c r="I62" s="3">
        <f>IF(COUNTA(A62:H62)=0,"",IFERROR(IF(OR(COUNTA(A62:H62)&lt;8,COUNTBLANK(A62:H62)&gt;0,COUNTIF(Guards!$A$2:$A$101,A62)&lt;&gt;1,COUNTIF(Sites!$A$2:$A$21,B62)&lt;&gt;1,COUNTIFS($A$2:$A$101,A62,$B$2:$B$101,B62)&lt;&gt;1,NOT(IFERROR(AND(ISNUMBER(E62),E62=INT(E62),E62&gt;=1,E62&lt;=2958465),FALSE)),NOT(IFERROR(AND(ISNUMBER(F62),F62=INT(F62),F62&gt;=1,F62&lt;=2958465),FALSE)),F62&lt;E62,NOT(IFERROR(AND(ISNUMBER(Pool!$L$3),Pool!$L$3=INT(Pool!$L$3),Pool!$L$3&gt;=1,Pool!$L$3&lt;=2958465),FALSE)),NOT(IFERROR(AND(ISTEXT(C62),LEN(TRIM(C62))&gt;0),FALSE)),NOT(IFERROR(AND(ISTEXT(G62),LEN(TRIM(G62))&gt;0),FALSE)),NOT(IFERROR(AND(ISTEXT(H62),LEN(TRIM(H62))&gt;0),FALSE)),AND(D62&lt;&gt;"Approved",D62&lt;&gt;"Pending",D62&lt;&gt;"Withdrawn"),AND(VLOOKUP(A62,Guards!$A$2:$B$101,2,FALSE)&lt;&gt;"Yes",VLOOKUP(A62,Guards!$A$2:$B$101,2,FALSE)&lt;&gt;"No"),AND(VLOOKUP(B62,Sites!$A$2:$D$21,2,FALSE)&lt;&gt;"Yes",VLOOKUP(B62,Sites!$A$2:$D$21,2,FALSE)&lt;&gt;"No"),NOT(IFERROR(AND(ISTEXT(VLOOKUP(B62,Sites!$A$2:$D$21,3,FALSE)),LEN(TRIM(VLOOKUP(B62,Sites!$A$2:$D$21,3,FALSE)))&gt;0),FALSE))),"Review",IF(AND(D62="Approved",E62&lt;=Pool!$L$3,F62&gt;=Pool!$L$3,VLOOKUP(A62,Guards!$A$2:$B$101,2,FALSE)="Yes",VLOOKUP(B62,Sites!$A$2:$D$21,2,FALSE)="Yes",C62=VLOOKUP(B62,Sites!$A$2:$D$21,3,FALSE)),"Eligible","Not eligible")),"Review"))</f>
        <v/>
      </c>
    </row>
    <row r="63" ht="23" customHeight="1">
      <c r="A63" s="11" t="n"/>
      <c r="B63" s="11" t="n"/>
      <c r="C63" s="11" t="n"/>
      <c r="D63" s="5" t="n"/>
      <c r="E63" s="12" t="n"/>
      <c r="F63" s="12" t="n"/>
      <c r="G63" s="11" t="n"/>
      <c r="H63" s="11" t="n"/>
      <c r="I63" s="6">
        <f>IF(COUNTA(A63:H63)=0,"",IFERROR(IF(OR(COUNTA(A63:H63)&lt;8,COUNTBLANK(A63:H63)&gt;0,COUNTIF(Guards!$A$2:$A$101,A63)&lt;&gt;1,COUNTIF(Sites!$A$2:$A$21,B63)&lt;&gt;1,COUNTIFS($A$2:$A$101,A63,$B$2:$B$101,B63)&lt;&gt;1,NOT(IFERROR(AND(ISNUMBER(E63),E63=INT(E63),E63&gt;=1,E63&lt;=2958465),FALSE)),NOT(IFERROR(AND(ISNUMBER(F63),F63=INT(F63),F63&gt;=1,F63&lt;=2958465),FALSE)),F63&lt;E63,NOT(IFERROR(AND(ISNUMBER(Pool!$L$3),Pool!$L$3=INT(Pool!$L$3),Pool!$L$3&gt;=1,Pool!$L$3&lt;=2958465),FALSE)),NOT(IFERROR(AND(ISTEXT(C63),LEN(TRIM(C63))&gt;0),FALSE)),NOT(IFERROR(AND(ISTEXT(G63),LEN(TRIM(G63))&gt;0),FALSE)),NOT(IFERROR(AND(ISTEXT(H63),LEN(TRIM(H63))&gt;0),FALSE)),AND(D63&lt;&gt;"Approved",D63&lt;&gt;"Pending",D63&lt;&gt;"Withdrawn"),AND(VLOOKUP(A63,Guards!$A$2:$B$101,2,FALSE)&lt;&gt;"Yes",VLOOKUP(A63,Guards!$A$2:$B$101,2,FALSE)&lt;&gt;"No"),AND(VLOOKUP(B63,Sites!$A$2:$D$21,2,FALSE)&lt;&gt;"Yes",VLOOKUP(B63,Sites!$A$2:$D$21,2,FALSE)&lt;&gt;"No"),NOT(IFERROR(AND(ISTEXT(VLOOKUP(B63,Sites!$A$2:$D$21,3,FALSE)),LEN(TRIM(VLOOKUP(B63,Sites!$A$2:$D$21,3,FALSE)))&gt;0),FALSE))),"Review",IF(AND(D63="Approved",E63&lt;=Pool!$L$3,F63&gt;=Pool!$L$3,VLOOKUP(A63,Guards!$A$2:$B$101,2,FALSE)="Yes",VLOOKUP(B63,Sites!$A$2:$D$21,2,FALSE)="Yes",C63=VLOOKUP(B63,Sites!$A$2:$D$21,3,FALSE)),"Eligible","Not eligible")),"Review"))</f>
        <v/>
      </c>
    </row>
    <row r="64" ht="23" customHeight="1">
      <c r="A64" s="11" t="n"/>
      <c r="B64" s="11" t="n"/>
      <c r="C64" s="11" t="n"/>
      <c r="D64" s="5" t="n"/>
      <c r="E64" s="12" t="n"/>
      <c r="F64" s="12" t="n"/>
      <c r="G64" s="11" t="n"/>
      <c r="H64" s="11" t="n"/>
      <c r="I64" s="3">
        <f>IF(COUNTA(A64:H64)=0,"",IFERROR(IF(OR(COUNTA(A64:H64)&lt;8,COUNTBLANK(A64:H64)&gt;0,COUNTIF(Guards!$A$2:$A$101,A64)&lt;&gt;1,COUNTIF(Sites!$A$2:$A$21,B64)&lt;&gt;1,COUNTIFS($A$2:$A$101,A64,$B$2:$B$101,B64)&lt;&gt;1,NOT(IFERROR(AND(ISNUMBER(E64),E64=INT(E64),E64&gt;=1,E64&lt;=2958465),FALSE)),NOT(IFERROR(AND(ISNUMBER(F64),F64=INT(F64),F64&gt;=1,F64&lt;=2958465),FALSE)),F64&lt;E64,NOT(IFERROR(AND(ISNUMBER(Pool!$L$3),Pool!$L$3=INT(Pool!$L$3),Pool!$L$3&gt;=1,Pool!$L$3&lt;=2958465),FALSE)),NOT(IFERROR(AND(ISTEXT(C64),LEN(TRIM(C64))&gt;0),FALSE)),NOT(IFERROR(AND(ISTEXT(G64),LEN(TRIM(G64))&gt;0),FALSE)),NOT(IFERROR(AND(ISTEXT(H64),LEN(TRIM(H64))&gt;0),FALSE)),AND(D64&lt;&gt;"Approved",D64&lt;&gt;"Pending",D64&lt;&gt;"Withdrawn"),AND(VLOOKUP(A64,Guards!$A$2:$B$101,2,FALSE)&lt;&gt;"Yes",VLOOKUP(A64,Guards!$A$2:$B$101,2,FALSE)&lt;&gt;"No"),AND(VLOOKUP(B64,Sites!$A$2:$D$21,2,FALSE)&lt;&gt;"Yes",VLOOKUP(B64,Sites!$A$2:$D$21,2,FALSE)&lt;&gt;"No"),NOT(IFERROR(AND(ISTEXT(VLOOKUP(B64,Sites!$A$2:$D$21,3,FALSE)),LEN(TRIM(VLOOKUP(B64,Sites!$A$2:$D$21,3,FALSE)))&gt;0),FALSE))),"Review",IF(AND(D64="Approved",E64&lt;=Pool!$L$3,F64&gt;=Pool!$L$3,VLOOKUP(A64,Guards!$A$2:$B$101,2,FALSE)="Yes",VLOOKUP(B64,Sites!$A$2:$D$21,2,FALSE)="Yes",C64=VLOOKUP(B64,Sites!$A$2:$D$21,3,FALSE)),"Eligible","Not eligible")),"Review"))</f>
        <v/>
      </c>
    </row>
    <row r="65" ht="23" customHeight="1">
      <c r="A65" s="11" t="n"/>
      <c r="B65" s="11" t="n"/>
      <c r="C65" s="11" t="n"/>
      <c r="D65" s="5" t="n"/>
      <c r="E65" s="12" t="n"/>
      <c r="F65" s="12" t="n"/>
      <c r="G65" s="11" t="n"/>
      <c r="H65" s="11" t="n"/>
      <c r="I65" s="6">
        <f>IF(COUNTA(A65:H65)=0,"",IFERROR(IF(OR(COUNTA(A65:H65)&lt;8,COUNTBLANK(A65:H65)&gt;0,COUNTIF(Guards!$A$2:$A$101,A65)&lt;&gt;1,COUNTIF(Sites!$A$2:$A$21,B65)&lt;&gt;1,COUNTIFS($A$2:$A$101,A65,$B$2:$B$101,B65)&lt;&gt;1,NOT(IFERROR(AND(ISNUMBER(E65),E65=INT(E65),E65&gt;=1,E65&lt;=2958465),FALSE)),NOT(IFERROR(AND(ISNUMBER(F65),F65=INT(F65),F65&gt;=1,F65&lt;=2958465),FALSE)),F65&lt;E65,NOT(IFERROR(AND(ISNUMBER(Pool!$L$3),Pool!$L$3=INT(Pool!$L$3),Pool!$L$3&gt;=1,Pool!$L$3&lt;=2958465),FALSE)),NOT(IFERROR(AND(ISTEXT(C65),LEN(TRIM(C65))&gt;0),FALSE)),NOT(IFERROR(AND(ISTEXT(G65),LEN(TRIM(G65))&gt;0),FALSE)),NOT(IFERROR(AND(ISTEXT(H65),LEN(TRIM(H65))&gt;0),FALSE)),AND(D65&lt;&gt;"Approved",D65&lt;&gt;"Pending",D65&lt;&gt;"Withdrawn"),AND(VLOOKUP(A65,Guards!$A$2:$B$101,2,FALSE)&lt;&gt;"Yes",VLOOKUP(A65,Guards!$A$2:$B$101,2,FALSE)&lt;&gt;"No"),AND(VLOOKUP(B65,Sites!$A$2:$D$21,2,FALSE)&lt;&gt;"Yes",VLOOKUP(B65,Sites!$A$2:$D$21,2,FALSE)&lt;&gt;"No"),NOT(IFERROR(AND(ISTEXT(VLOOKUP(B65,Sites!$A$2:$D$21,3,FALSE)),LEN(TRIM(VLOOKUP(B65,Sites!$A$2:$D$21,3,FALSE)))&gt;0),FALSE))),"Review",IF(AND(D65="Approved",E65&lt;=Pool!$L$3,F65&gt;=Pool!$L$3,VLOOKUP(A65,Guards!$A$2:$B$101,2,FALSE)="Yes",VLOOKUP(B65,Sites!$A$2:$D$21,2,FALSE)="Yes",C65=VLOOKUP(B65,Sites!$A$2:$D$21,3,FALSE)),"Eligible","Not eligible")),"Review"))</f>
        <v/>
      </c>
    </row>
    <row r="66" ht="23" customHeight="1">
      <c r="A66" s="11" t="n"/>
      <c r="B66" s="11" t="n"/>
      <c r="C66" s="11" t="n"/>
      <c r="D66" s="5" t="n"/>
      <c r="E66" s="12" t="n"/>
      <c r="F66" s="12" t="n"/>
      <c r="G66" s="11" t="n"/>
      <c r="H66" s="11" t="n"/>
      <c r="I66" s="3">
        <f>IF(COUNTA(A66:H66)=0,"",IFERROR(IF(OR(COUNTA(A66:H66)&lt;8,COUNTBLANK(A66:H66)&gt;0,COUNTIF(Guards!$A$2:$A$101,A66)&lt;&gt;1,COUNTIF(Sites!$A$2:$A$21,B66)&lt;&gt;1,COUNTIFS($A$2:$A$101,A66,$B$2:$B$101,B66)&lt;&gt;1,NOT(IFERROR(AND(ISNUMBER(E66),E66=INT(E66),E66&gt;=1,E66&lt;=2958465),FALSE)),NOT(IFERROR(AND(ISNUMBER(F66),F66=INT(F66),F66&gt;=1,F66&lt;=2958465),FALSE)),F66&lt;E66,NOT(IFERROR(AND(ISNUMBER(Pool!$L$3),Pool!$L$3=INT(Pool!$L$3),Pool!$L$3&gt;=1,Pool!$L$3&lt;=2958465),FALSE)),NOT(IFERROR(AND(ISTEXT(C66),LEN(TRIM(C66))&gt;0),FALSE)),NOT(IFERROR(AND(ISTEXT(G66),LEN(TRIM(G66))&gt;0),FALSE)),NOT(IFERROR(AND(ISTEXT(H66),LEN(TRIM(H66))&gt;0),FALSE)),AND(D66&lt;&gt;"Approved",D66&lt;&gt;"Pending",D66&lt;&gt;"Withdrawn"),AND(VLOOKUP(A66,Guards!$A$2:$B$101,2,FALSE)&lt;&gt;"Yes",VLOOKUP(A66,Guards!$A$2:$B$101,2,FALSE)&lt;&gt;"No"),AND(VLOOKUP(B66,Sites!$A$2:$D$21,2,FALSE)&lt;&gt;"Yes",VLOOKUP(B66,Sites!$A$2:$D$21,2,FALSE)&lt;&gt;"No"),NOT(IFERROR(AND(ISTEXT(VLOOKUP(B66,Sites!$A$2:$D$21,3,FALSE)),LEN(TRIM(VLOOKUP(B66,Sites!$A$2:$D$21,3,FALSE)))&gt;0),FALSE))),"Review",IF(AND(D66="Approved",E66&lt;=Pool!$L$3,F66&gt;=Pool!$L$3,VLOOKUP(A66,Guards!$A$2:$B$101,2,FALSE)="Yes",VLOOKUP(B66,Sites!$A$2:$D$21,2,FALSE)="Yes",C66=VLOOKUP(B66,Sites!$A$2:$D$21,3,FALSE)),"Eligible","Not eligible")),"Review"))</f>
        <v/>
      </c>
    </row>
    <row r="67" ht="23" customHeight="1">
      <c r="A67" s="11" t="n"/>
      <c r="B67" s="11" t="n"/>
      <c r="C67" s="11" t="n"/>
      <c r="D67" s="5" t="n"/>
      <c r="E67" s="12" t="n"/>
      <c r="F67" s="12" t="n"/>
      <c r="G67" s="11" t="n"/>
      <c r="H67" s="11" t="n"/>
      <c r="I67" s="6">
        <f>IF(COUNTA(A67:H67)=0,"",IFERROR(IF(OR(COUNTA(A67:H67)&lt;8,COUNTBLANK(A67:H67)&gt;0,COUNTIF(Guards!$A$2:$A$101,A67)&lt;&gt;1,COUNTIF(Sites!$A$2:$A$21,B67)&lt;&gt;1,COUNTIFS($A$2:$A$101,A67,$B$2:$B$101,B67)&lt;&gt;1,NOT(IFERROR(AND(ISNUMBER(E67),E67=INT(E67),E67&gt;=1,E67&lt;=2958465),FALSE)),NOT(IFERROR(AND(ISNUMBER(F67),F67=INT(F67),F67&gt;=1,F67&lt;=2958465),FALSE)),F67&lt;E67,NOT(IFERROR(AND(ISNUMBER(Pool!$L$3),Pool!$L$3=INT(Pool!$L$3),Pool!$L$3&gt;=1,Pool!$L$3&lt;=2958465),FALSE)),NOT(IFERROR(AND(ISTEXT(C67),LEN(TRIM(C67))&gt;0),FALSE)),NOT(IFERROR(AND(ISTEXT(G67),LEN(TRIM(G67))&gt;0),FALSE)),NOT(IFERROR(AND(ISTEXT(H67),LEN(TRIM(H67))&gt;0),FALSE)),AND(D67&lt;&gt;"Approved",D67&lt;&gt;"Pending",D67&lt;&gt;"Withdrawn"),AND(VLOOKUP(A67,Guards!$A$2:$B$101,2,FALSE)&lt;&gt;"Yes",VLOOKUP(A67,Guards!$A$2:$B$101,2,FALSE)&lt;&gt;"No"),AND(VLOOKUP(B67,Sites!$A$2:$D$21,2,FALSE)&lt;&gt;"Yes",VLOOKUP(B67,Sites!$A$2:$D$21,2,FALSE)&lt;&gt;"No"),NOT(IFERROR(AND(ISTEXT(VLOOKUP(B67,Sites!$A$2:$D$21,3,FALSE)),LEN(TRIM(VLOOKUP(B67,Sites!$A$2:$D$21,3,FALSE)))&gt;0),FALSE))),"Review",IF(AND(D67="Approved",E67&lt;=Pool!$L$3,F67&gt;=Pool!$L$3,VLOOKUP(A67,Guards!$A$2:$B$101,2,FALSE)="Yes",VLOOKUP(B67,Sites!$A$2:$D$21,2,FALSE)="Yes",C67=VLOOKUP(B67,Sites!$A$2:$D$21,3,FALSE)),"Eligible","Not eligible")),"Review"))</f>
        <v/>
      </c>
    </row>
    <row r="68" ht="23" customHeight="1">
      <c r="A68" s="11" t="n"/>
      <c r="B68" s="11" t="n"/>
      <c r="C68" s="11" t="n"/>
      <c r="D68" s="5" t="n"/>
      <c r="E68" s="12" t="n"/>
      <c r="F68" s="12" t="n"/>
      <c r="G68" s="11" t="n"/>
      <c r="H68" s="11" t="n"/>
      <c r="I68" s="3">
        <f>IF(COUNTA(A68:H68)=0,"",IFERROR(IF(OR(COUNTA(A68:H68)&lt;8,COUNTBLANK(A68:H68)&gt;0,COUNTIF(Guards!$A$2:$A$101,A68)&lt;&gt;1,COUNTIF(Sites!$A$2:$A$21,B68)&lt;&gt;1,COUNTIFS($A$2:$A$101,A68,$B$2:$B$101,B68)&lt;&gt;1,NOT(IFERROR(AND(ISNUMBER(E68),E68=INT(E68),E68&gt;=1,E68&lt;=2958465),FALSE)),NOT(IFERROR(AND(ISNUMBER(F68),F68=INT(F68),F68&gt;=1,F68&lt;=2958465),FALSE)),F68&lt;E68,NOT(IFERROR(AND(ISNUMBER(Pool!$L$3),Pool!$L$3=INT(Pool!$L$3),Pool!$L$3&gt;=1,Pool!$L$3&lt;=2958465),FALSE)),NOT(IFERROR(AND(ISTEXT(C68),LEN(TRIM(C68))&gt;0),FALSE)),NOT(IFERROR(AND(ISTEXT(G68),LEN(TRIM(G68))&gt;0),FALSE)),NOT(IFERROR(AND(ISTEXT(H68),LEN(TRIM(H68))&gt;0),FALSE)),AND(D68&lt;&gt;"Approved",D68&lt;&gt;"Pending",D68&lt;&gt;"Withdrawn"),AND(VLOOKUP(A68,Guards!$A$2:$B$101,2,FALSE)&lt;&gt;"Yes",VLOOKUP(A68,Guards!$A$2:$B$101,2,FALSE)&lt;&gt;"No"),AND(VLOOKUP(B68,Sites!$A$2:$D$21,2,FALSE)&lt;&gt;"Yes",VLOOKUP(B68,Sites!$A$2:$D$21,2,FALSE)&lt;&gt;"No"),NOT(IFERROR(AND(ISTEXT(VLOOKUP(B68,Sites!$A$2:$D$21,3,FALSE)),LEN(TRIM(VLOOKUP(B68,Sites!$A$2:$D$21,3,FALSE)))&gt;0),FALSE))),"Review",IF(AND(D68="Approved",E68&lt;=Pool!$L$3,F68&gt;=Pool!$L$3,VLOOKUP(A68,Guards!$A$2:$B$101,2,FALSE)="Yes",VLOOKUP(B68,Sites!$A$2:$D$21,2,FALSE)="Yes",C68=VLOOKUP(B68,Sites!$A$2:$D$21,3,FALSE)),"Eligible","Not eligible")),"Review"))</f>
        <v/>
      </c>
    </row>
    <row r="69" ht="23" customHeight="1">
      <c r="A69" s="11" t="n"/>
      <c r="B69" s="11" t="n"/>
      <c r="C69" s="11" t="n"/>
      <c r="D69" s="5" t="n"/>
      <c r="E69" s="12" t="n"/>
      <c r="F69" s="12" t="n"/>
      <c r="G69" s="11" t="n"/>
      <c r="H69" s="11" t="n"/>
      <c r="I69" s="6">
        <f>IF(COUNTA(A69:H69)=0,"",IFERROR(IF(OR(COUNTA(A69:H69)&lt;8,COUNTBLANK(A69:H69)&gt;0,COUNTIF(Guards!$A$2:$A$101,A69)&lt;&gt;1,COUNTIF(Sites!$A$2:$A$21,B69)&lt;&gt;1,COUNTIFS($A$2:$A$101,A69,$B$2:$B$101,B69)&lt;&gt;1,NOT(IFERROR(AND(ISNUMBER(E69),E69=INT(E69),E69&gt;=1,E69&lt;=2958465),FALSE)),NOT(IFERROR(AND(ISNUMBER(F69),F69=INT(F69),F69&gt;=1,F69&lt;=2958465),FALSE)),F69&lt;E69,NOT(IFERROR(AND(ISNUMBER(Pool!$L$3),Pool!$L$3=INT(Pool!$L$3),Pool!$L$3&gt;=1,Pool!$L$3&lt;=2958465),FALSE)),NOT(IFERROR(AND(ISTEXT(C69),LEN(TRIM(C69))&gt;0),FALSE)),NOT(IFERROR(AND(ISTEXT(G69),LEN(TRIM(G69))&gt;0),FALSE)),NOT(IFERROR(AND(ISTEXT(H69),LEN(TRIM(H69))&gt;0),FALSE)),AND(D69&lt;&gt;"Approved",D69&lt;&gt;"Pending",D69&lt;&gt;"Withdrawn"),AND(VLOOKUP(A69,Guards!$A$2:$B$101,2,FALSE)&lt;&gt;"Yes",VLOOKUP(A69,Guards!$A$2:$B$101,2,FALSE)&lt;&gt;"No"),AND(VLOOKUP(B69,Sites!$A$2:$D$21,2,FALSE)&lt;&gt;"Yes",VLOOKUP(B69,Sites!$A$2:$D$21,2,FALSE)&lt;&gt;"No"),NOT(IFERROR(AND(ISTEXT(VLOOKUP(B69,Sites!$A$2:$D$21,3,FALSE)),LEN(TRIM(VLOOKUP(B69,Sites!$A$2:$D$21,3,FALSE)))&gt;0),FALSE))),"Review",IF(AND(D69="Approved",E69&lt;=Pool!$L$3,F69&gt;=Pool!$L$3,VLOOKUP(A69,Guards!$A$2:$B$101,2,FALSE)="Yes",VLOOKUP(B69,Sites!$A$2:$D$21,2,FALSE)="Yes",C69=VLOOKUP(B69,Sites!$A$2:$D$21,3,FALSE)),"Eligible","Not eligible")),"Review"))</f>
        <v/>
      </c>
    </row>
    <row r="70" ht="23" customHeight="1">
      <c r="A70" s="11" t="n"/>
      <c r="B70" s="11" t="n"/>
      <c r="C70" s="11" t="n"/>
      <c r="D70" s="5" t="n"/>
      <c r="E70" s="12" t="n"/>
      <c r="F70" s="12" t="n"/>
      <c r="G70" s="11" t="n"/>
      <c r="H70" s="11" t="n"/>
      <c r="I70" s="3">
        <f>IF(COUNTA(A70:H70)=0,"",IFERROR(IF(OR(COUNTA(A70:H70)&lt;8,COUNTBLANK(A70:H70)&gt;0,COUNTIF(Guards!$A$2:$A$101,A70)&lt;&gt;1,COUNTIF(Sites!$A$2:$A$21,B70)&lt;&gt;1,COUNTIFS($A$2:$A$101,A70,$B$2:$B$101,B70)&lt;&gt;1,NOT(IFERROR(AND(ISNUMBER(E70),E70=INT(E70),E70&gt;=1,E70&lt;=2958465),FALSE)),NOT(IFERROR(AND(ISNUMBER(F70),F70=INT(F70),F70&gt;=1,F70&lt;=2958465),FALSE)),F70&lt;E70,NOT(IFERROR(AND(ISNUMBER(Pool!$L$3),Pool!$L$3=INT(Pool!$L$3),Pool!$L$3&gt;=1,Pool!$L$3&lt;=2958465),FALSE)),NOT(IFERROR(AND(ISTEXT(C70),LEN(TRIM(C70))&gt;0),FALSE)),NOT(IFERROR(AND(ISTEXT(G70),LEN(TRIM(G70))&gt;0),FALSE)),NOT(IFERROR(AND(ISTEXT(H70),LEN(TRIM(H70))&gt;0),FALSE)),AND(D70&lt;&gt;"Approved",D70&lt;&gt;"Pending",D70&lt;&gt;"Withdrawn"),AND(VLOOKUP(A70,Guards!$A$2:$B$101,2,FALSE)&lt;&gt;"Yes",VLOOKUP(A70,Guards!$A$2:$B$101,2,FALSE)&lt;&gt;"No"),AND(VLOOKUP(B70,Sites!$A$2:$D$21,2,FALSE)&lt;&gt;"Yes",VLOOKUP(B70,Sites!$A$2:$D$21,2,FALSE)&lt;&gt;"No"),NOT(IFERROR(AND(ISTEXT(VLOOKUP(B70,Sites!$A$2:$D$21,3,FALSE)),LEN(TRIM(VLOOKUP(B70,Sites!$A$2:$D$21,3,FALSE)))&gt;0),FALSE))),"Review",IF(AND(D70="Approved",E70&lt;=Pool!$L$3,F70&gt;=Pool!$L$3,VLOOKUP(A70,Guards!$A$2:$B$101,2,FALSE)="Yes",VLOOKUP(B70,Sites!$A$2:$D$21,2,FALSE)="Yes",C70=VLOOKUP(B70,Sites!$A$2:$D$21,3,FALSE)),"Eligible","Not eligible")),"Review"))</f>
        <v/>
      </c>
    </row>
    <row r="71" ht="23" customHeight="1">
      <c r="A71" s="11" t="n"/>
      <c r="B71" s="11" t="n"/>
      <c r="C71" s="11" t="n"/>
      <c r="D71" s="5" t="n"/>
      <c r="E71" s="12" t="n"/>
      <c r="F71" s="12" t="n"/>
      <c r="G71" s="11" t="n"/>
      <c r="H71" s="11" t="n"/>
      <c r="I71" s="6">
        <f>IF(COUNTA(A71:H71)=0,"",IFERROR(IF(OR(COUNTA(A71:H71)&lt;8,COUNTBLANK(A71:H71)&gt;0,COUNTIF(Guards!$A$2:$A$101,A71)&lt;&gt;1,COUNTIF(Sites!$A$2:$A$21,B71)&lt;&gt;1,COUNTIFS($A$2:$A$101,A71,$B$2:$B$101,B71)&lt;&gt;1,NOT(IFERROR(AND(ISNUMBER(E71),E71=INT(E71),E71&gt;=1,E71&lt;=2958465),FALSE)),NOT(IFERROR(AND(ISNUMBER(F71),F71=INT(F71),F71&gt;=1,F71&lt;=2958465),FALSE)),F71&lt;E71,NOT(IFERROR(AND(ISNUMBER(Pool!$L$3),Pool!$L$3=INT(Pool!$L$3),Pool!$L$3&gt;=1,Pool!$L$3&lt;=2958465),FALSE)),NOT(IFERROR(AND(ISTEXT(C71),LEN(TRIM(C71))&gt;0),FALSE)),NOT(IFERROR(AND(ISTEXT(G71),LEN(TRIM(G71))&gt;0),FALSE)),NOT(IFERROR(AND(ISTEXT(H71),LEN(TRIM(H71))&gt;0),FALSE)),AND(D71&lt;&gt;"Approved",D71&lt;&gt;"Pending",D71&lt;&gt;"Withdrawn"),AND(VLOOKUP(A71,Guards!$A$2:$B$101,2,FALSE)&lt;&gt;"Yes",VLOOKUP(A71,Guards!$A$2:$B$101,2,FALSE)&lt;&gt;"No"),AND(VLOOKUP(B71,Sites!$A$2:$D$21,2,FALSE)&lt;&gt;"Yes",VLOOKUP(B71,Sites!$A$2:$D$21,2,FALSE)&lt;&gt;"No"),NOT(IFERROR(AND(ISTEXT(VLOOKUP(B71,Sites!$A$2:$D$21,3,FALSE)),LEN(TRIM(VLOOKUP(B71,Sites!$A$2:$D$21,3,FALSE)))&gt;0),FALSE))),"Review",IF(AND(D71="Approved",E71&lt;=Pool!$L$3,F71&gt;=Pool!$L$3,VLOOKUP(A71,Guards!$A$2:$B$101,2,FALSE)="Yes",VLOOKUP(B71,Sites!$A$2:$D$21,2,FALSE)="Yes",C71=VLOOKUP(B71,Sites!$A$2:$D$21,3,FALSE)),"Eligible","Not eligible")),"Review"))</f>
        <v/>
      </c>
    </row>
    <row r="72" ht="23" customHeight="1">
      <c r="A72" s="11" t="n"/>
      <c r="B72" s="11" t="n"/>
      <c r="C72" s="11" t="n"/>
      <c r="D72" s="5" t="n"/>
      <c r="E72" s="12" t="n"/>
      <c r="F72" s="12" t="n"/>
      <c r="G72" s="11" t="n"/>
      <c r="H72" s="11" t="n"/>
      <c r="I72" s="3">
        <f>IF(COUNTA(A72:H72)=0,"",IFERROR(IF(OR(COUNTA(A72:H72)&lt;8,COUNTBLANK(A72:H72)&gt;0,COUNTIF(Guards!$A$2:$A$101,A72)&lt;&gt;1,COUNTIF(Sites!$A$2:$A$21,B72)&lt;&gt;1,COUNTIFS($A$2:$A$101,A72,$B$2:$B$101,B72)&lt;&gt;1,NOT(IFERROR(AND(ISNUMBER(E72),E72=INT(E72),E72&gt;=1,E72&lt;=2958465),FALSE)),NOT(IFERROR(AND(ISNUMBER(F72),F72=INT(F72),F72&gt;=1,F72&lt;=2958465),FALSE)),F72&lt;E72,NOT(IFERROR(AND(ISNUMBER(Pool!$L$3),Pool!$L$3=INT(Pool!$L$3),Pool!$L$3&gt;=1,Pool!$L$3&lt;=2958465),FALSE)),NOT(IFERROR(AND(ISTEXT(C72),LEN(TRIM(C72))&gt;0),FALSE)),NOT(IFERROR(AND(ISTEXT(G72),LEN(TRIM(G72))&gt;0),FALSE)),NOT(IFERROR(AND(ISTEXT(H72),LEN(TRIM(H72))&gt;0),FALSE)),AND(D72&lt;&gt;"Approved",D72&lt;&gt;"Pending",D72&lt;&gt;"Withdrawn"),AND(VLOOKUP(A72,Guards!$A$2:$B$101,2,FALSE)&lt;&gt;"Yes",VLOOKUP(A72,Guards!$A$2:$B$101,2,FALSE)&lt;&gt;"No"),AND(VLOOKUP(B72,Sites!$A$2:$D$21,2,FALSE)&lt;&gt;"Yes",VLOOKUP(B72,Sites!$A$2:$D$21,2,FALSE)&lt;&gt;"No"),NOT(IFERROR(AND(ISTEXT(VLOOKUP(B72,Sites!$A$2:$D$21,3,FALSE)),LEN(TRIM(VLOOKUP(B72,Sites!$A$2:$D$21,3,FALSE)))&gt;0),FALSE))),"Review",IF(AND(D72="Approved",E72&lt;=Pool!$L$3,F72&gt;=Pool!$L$3,VLOOKUP(A72,Guards!$A$2:$B$101,2,FALSE)="Yes",VLOOKUP(B72,Sites!$A$2:$D$21,2,FALSE)="Yes",C72=VLOOKUP(B72,Sites!$A$2:$D$21,3,FALSE)),"Eligible","Not eligible")),"Review"))</f>
        <v/>
      </c>
    </row>
    <row r="73" ht="23" customHeight="1">
      <c r="A73" s="11" t="n"/>
      <c r="B73" s="11" t="n"/>
      <c r="C73" s="11" t="n"/>
      <c r="D73" s="5" t="n"/>
      <c r="E73" s="12" t="n"/>
      <c r="F73" s="12" t="n"/>
      <c r="G73" s="11" t="n"/>
      <c r="H73" s="11" t="n"/>
      <c r="I73" s="6">
        <f>IF(COUNTA(A73:H73)=0,"",IFERROR(IF(OR(COUNTA(A73:H73)&lt;8,COUNTBLANK(A73:H73)&gt;0,COUNTIF(Guards!$A$2:$A$101,A73)&lt;&gt;1,COUNTIF(Sites!$A$2:$A$21,B73)&lt;&gt;1,COUNTIFS($A$2:$A$101,A73,$B$2:$B$101,B73)&lt;&gt;1,NOT(IFERROR(AND(ISNUMBER(E73),E73=INT(E73),E73&gt;=1,E73&lt;=2958465),FALSE)),NOT(IFERROR(AND(ISNUMBER(F73),F73=INT(F73),F73&gt;=1,F73&lt;=2958465),FALSE)),F73&lt;E73,NOT(IFERROR(AND(ISNUMBER(Pool!$L$3),Pool!$L$3=INT(Pool!$L$3),Pool!$L$3&gt;=1,Pool!$L$3&lt;=2958465),FALSE)),NOT(IFERROR(AND(ISTEXT(C73),LEN(TRIM(C73))&gt;0),FALSE)),NOT(IFERROR(AND(ISTEXT(G73),LEN(TRIM(G73))&gt;0),FALSE)),NOT(IFERROR(AND(ISTEXT(H73),LEN(TRIM(H73))&gt;0),FALSE)),AND(D73&lt;&gt;"Approved",D73&lt;&gt;"Pending",D73&lt;&gt;"Withdrawn"),AND(VLOOKUP(A73,Guards!$A$2:$B$101,2,FALSE)&lt;&gt;"Yes",VLOOKUP(A73,Guards!$A$2:$B$101,2,FALSE)&lt;&gt;"No"),AND(VLOOKUP(B73,Sites!$A$2:$D$21,2,FALSE)&lt;&gt;"Yes",VLOOKUP(B73,Sites!$A$2:$D$21,2,FALSE)&lt;&gt;"No"),NOT(IFERROR(AND(ISTEXT(VLOOKUP(B73,Sites!$A$2:$D$21,3,FALSE)),LEN(TRIM(VLOOKUP(B73,Sites!$A$2:$D$21,3,FALSE)))&gt;0),FALSE))),"Review",IF(AND(D73="Approved",E73&lt;=Pool!$L$3,F73&gt;=Pool!$L$3,VLOOKUP(A73,Guards!$A$2:$B$101,2,FALSE)="Yes",VLOOKUP(B73,Sites!$A$2:$D$21,2,FALSE)="Yes",C73=VLOOKUP(B73,Sites!$A$2:$D$21,3,FALSE)),"Eligible","Not eligible")),"Review"))</f>
        <v/>
      </c>
    </row>
    <row r="74" ht="23" customHeight="1">
      <c r="A74" s="11" t="n"/>
      <c r="B74" s="11" t="n"/>
      <c r="C74" s="11" t="n"/>
      <c r="D74" s="5" t="n"/>
      <c r="E74" s="12" t="n"/>
      <c r="F74" s="12" t="n"/>
      <c r="G74" s="11" t="n"/>
      <c r="H74" s="11" t="n"/>
      <c r="I74" s="3">
        <f>IF(COUNTA(A74:H74)=0,"",IFERROR(IF(OR(COUNTA(A74:H74)&lt;8,COUNTBLANK(A74:H74)&gt;0,COUNTIF(Guards!$A$2:$A$101,A74)&lt;&gt;1,COUNTIF(Sites!$A$2:$A$21,B74)&lt;&gt;1,COUNTIFS($A$2:$A$101,A74,$B$2:$B$101,B74)&lt;&gt;1,NOT(IFERROR(AND(ISNUMBER(E74),E74=INT(E74),E74&gt;=1,E74&lt;=2958465),FALSE)),NOT(IFERROR(AND(ISNUMBER(F74),F74=INT(F74),F74&gt;=1,F74&lt;=2958465),FALSE)),F74&lt;E74,NOT(IFERROR(AND(ISNUMBER(Pool!$L$3),Pool!$L$3=INT(Pool!$L$3),Pool!$L$3&gt;=1,Pool!$L$3&lt;=2958465),FALSE)),NOT(IFERROR(AND(ISTEXT(C74),LEN(TRIM(C74))&gt;0),FALSE)),NOT(IFERROR(AND(ISTEXT(G74),LEN(TRIM(G74))&gt;0),FALSE)),NOT(IFERROR(AND(ISTEXT(H74),LEN(TRIM(H74))&gt;0),FALSE)),AND(D74&lt;&gt;"Approved",D74&lt;&gt;"Pending",D74&lt;&gt;"Withdrawn"),AND(VLOOKUP(A74,Guards!$A$2:$B$101,2,FALSE)&lt;&gt;"Yes",VLOOKUP(A74,Guards!$A$2:$B$101,2,FALSE)&lt;&gt;"No"),AND(VLOOKUP(B74,Sites!$A$2:$D$21,2,FALSE)&lt;&gt;"Yes",VLOOKUP(B74,Sites!$A$2:$D$21,2,FALSE)&lt;&gt;"No"),NOT(IFERROR(AND(ISTEXT(VLOOKUP(B74,Sites!$A$2:$D$21,3,FALSE)),LEN(TRIM(VLOOKUP(B74,Sites!$A$2:$D$21,3,FALSE)))&gt;0),FALSE))),"Review",IF(AND(D74="Approved",E74&lt;=Pool!$L$3,F74&gt;=Pool!$L$3,VLOOKUP(A74,Guards!$A$2:$B$101,2,FALSE)="Yes",VLOOKUP(B74,Sites!$A$2:$D$21,2,FALSE)="Yes",C74=VLOOKUP(B74,Sites!$A$2:$D$21,3,FALSE)),"Eligible","Not eligible")),"Review"))</f>
        <v/>
      </c>
    </row>
    <row r="75" ht="23" customHeight="1">
      <c r="A75" s="11" t="n"/>
      <c r="B75" s="11" t="n"/>
      <c r="C75" s="11" t="n"/>
      <c r="D75" s="5" t="n"/>
      <c r="E75" s="12" t="n"/>
      <c r="F75" s="12" t="n"/>
      <c r="G75" s="11" t="n"/>
      <c r="H75" s="11" t="n"/>
      <c r="I75" s="6">
        <f>IF(COUNTA(A75:H75)=0,"",IFERROR(IF(OR(COUNTA(A75:H75)&lt;8,COUNTBLANK(A75:H75)&gt;0,COUNTIF(Guards!$A$2:$A$101,A75)&lt;&gt;1,COUNTIF(Sites!$A$2:$A$21,B75)&lt;&gt;1,COUNTIFS($A$2:$A$101,A75,$B$2:$B$101,B75)&lt;&gt;1,NOT(IFERROR(AND(ISNUMBER(E75),E75=INT(E75),E75&gt;=1,E75&lt;=2958465),FALSE)),NOT(IFERROR(AND(ISNUMBER(F75),F75=INT(F75),F75&gt;=1,F75&lt;=2958465),FALSE)),F75&lt;E75,NOT(IFERROR(AND(ISNUMBER(Pool!$L$3),Pool!$L$3=INT(Pool!$L$3),Pool!$L$3&gt;=1,Pool!$L$3&lt;=2958465),FALSE)),NOT(IFERROR(AND(ISTEXT(C75),LEN(TRIM(C75))&gt;0),FALSE)),NOT(IFERROR(AND(ISTEXT(G75),LEN(TRIM(G75))&gt;0),FALSE)),NOT(IFERROR(AND(ISTEXT(H75),LEN(TRIM(H75))&gt;0),FALSE)),AND(D75&lt;&gt;"Approved",D75&lt;&gt;"Pending",D75&lt;&gt;"Withdrawn"),AND(VLOOKUP(A75,Guards!$A$2:$B$101,2,FALSE)&lt;&gt;"Yes",VLOOKUP(A75,Guards!$A$2:$B$101,2,FALSE)&lt;&gt;"No"),AND(VLOOKUP(B75,Sites!$A$2:$D$21,2,FALSE)&lt;&gt;"Yes",VLOOKUP(B75,Sites!$A$2:$D$21,2,FALSE)&lt;&gt;"No"),NOT(IFERROR(AND(ISTEXT(VLOOKUP(B75,Sites!$A$2:$D$21,3,FALSE)),LEN(TRIM(VLOOKUP(B75,Sites!$A$2:$D$21,3,FALSE)))&gt;0),FALSE))),"Review",IF(AND(D75="Approved",E75&lt;=Pool!$L$3,F75&gt;=Pool!$L$3,VLOOKUP(A75,Guards!$A$2:$B$101,2,FALSE)="Yes",VLOOKUP(B75,Sites!$A$2:$D$21,2,FALSE)="Yes",C75=VLOOKUP(B75,Sites!$A$2:$D$21,3,FALSE)),"Eligible","Not eligible")),"Review"))</f>
        <v/>
      </c>
    </row>
    <row r="76" ht="23" customHeight="1">
      <c r="A76" s="11" t="n"/>
      <c r="B76" s="11" t="n"/>
      <c r="C76" s="11" t="n"/>
      <c r="D76" s="5" t="n"/>
      <c r="E76" s="12" t="n"/>
      <c r="F76" s="12" t="n"/>
      <c r="G76" s="11" t="n"/>
      <c r="H76" s="11" t="n"/>
      <c r="I76" s="3">
        <f>IF(COUNTA(A76:H76)=0,"",IFERROR(IF(OR(COUNTA(A76:H76)&lt;8,COUNTBLANK(A76:H76)&gt;0,COUNTIF(Guards!$A$2:$A$101,A76)&lt;&gt;1,COUNTIF(Sites!$A$2:$A$21,B76)&lt;&gt;1,COUNTIFS($A$2:$A$101,A76,$B$2:$B$101,B76)&lt;&gt;1,NOT(IFERROR(AND(ISNUMBER(E76),E76=INT(E76),E76&gt;=1,E76&lt;=2958465),FALSE)),NOT(IFERROR(AND(ISNUMBER(F76),F76=INT(F76),F76&gt;=1,F76&lt;=2958465),FALSE)),F76&lt;E76,NOT(IFERROR(AND(ISNUMBER(Pool!$L$3),Pool!$L$3=INT(Pool!$L$3),Pool!$L$3&gt;=1,Pool!$L$3&lt;=2958465),FALSE)),NOT(IFERROR(AND(ISTEXT(C76),LEN(TRIM(C76))&gt;0),FALSE)),NOT(IFERROR(AND(ISTEXT(G76),LEN(TRIM(G76))&gt;0),FALSE)),NOT(IFERROR(AND(ISTEXT(H76),LEN(TRIM(H76))&gt;0),FALSE)),AND(D76&lt;&gt;"Approved",D76&lt;&gt;"Pending",D76&lt;&gt;"Withdrawn"),AND(VLOOKUP(A76,Guards!$A$2:$B$101,2,FALSE)&lt;&gt;"Yes",VLOOKUP(A76,Guards!$A$2:$B$101,2,FALSE)&lt;&gt;"No"),AND(VLOOKUP(B76,Sites!$A$2:$D$21,2,FALSE)&lt;&gt;"Yes",VLOOKUP(B76,Sites!$A$2:$D$21,2,FALSE)&lt;&gt;"No"),NOT(IFERROR(AND(ISTEXT(VLOOKUP(B76,Sites!$A$2:$D$21,3,FALSE)),LEN(TRIM(VLOOKUP(B76,Sites!$A$2:$D$21,3,FALSE)))&gt;0),FALSE))),"Review",IF(AND(D76="Approved",E76&lt;=Pool!$L$3,F76&gt;=Pool!$L$3,VLOOKUP(A76,Guards!$A$2:$B$101,2,FALSE)="Yes",VLOOKUP(B76,Sites!$A$2:$D$21,2,FALSE)="Yes",C76=VLOOKUP(B76,Sites!$A$2:$D$21,3,FALSE)),"Eligible","Not eligible")),"Review"))</f>
        <v/>
      </c>
    </row>
    <row r="77" ht="23" customHeight="1">
      <c r="A77" s="11" t="n"/>
      <c r="B77" s="11" t="n"/>
      <c r="C77" s="11" t="n"/>
      <c r="D77" s="5" t="n"/>
      <c r="E77" s="12" t="n"/>
      <c r="F77" s="12" t="n"/>
      <c r="G77" s="11" t="n"/>
      <c r="H77" s="11" t="n"/>
      <c r="I77" s="6">
        <f>IF(COUNTA(A77:H77)=0,"",IFERROR(IF(OR(COUNTA(A77:H77)&lt;8,COUNTBLANK(A77:H77)&gt;0,COUNTIF(Guards!$A$2:$A$101,A77)&lt;&gt;1,COUNTIF(Sites!$A$2:$A$21,B77)&lt;&gt;1,COUNTIFS($A$2:$A$101,A77,$B$2:$B$101,B77)&lt;&gt;1,NOT(IFERROR(AND(ISNUMBER(E77),E77=INT(E77),E77&gt;=1,E77&lt;=2958465),FALSE)),NOT(IFERROR(AND(ISNUMBER(F77),F77=INT(F77),F77&gt;=1,F77&lt;=2958465),FALSE)),F77&lt;E77,NOT(IFERROR(AND(ISNUMBER(Pool!$L$3),Pool!$L$3=INT(Pool!$L$3),Pool!$L$3&gt;=1,Pool!$L$3&lt;=2958465),FALSE)),NOT(IFERROR(AND(ISTEXT(C77),LEN(TRIM(C77))&gt;0),FALSE)),NOT(IFERROR(AND(ISTEXT(G77),LEN(TRIM(G77))&gt;0),FALSE)),NOT(IFERROR(AND(ISTEXT(H77),LEN(TRIM(H77))&gt;0),FALSE)),AND(D77&lt;&gt;"Approved",D77&lt;&gt;"Pending",D77&lt;&gt;"Withdrawn"),AND(VLOOKUP(A77,Guards!$A$2:$B$101,2,FALSE)&lt;&gt;"Yes",VLOOKUP(A77,Guards!$A$2:$B$101,2,FALSE)&lt;&gt;"No"),AND(VLOOKUP(B77,Sites!$A$2:$D$21,2,FALSE)&lt;&gt;"Yes",VLOOKUP(B77,Sites!$A$2:$D$21,2,FALSE)&lt;&gt;"No"),NOT(IFERROR(AND(ISTEXT(VLOOKUP(B77,Sites!$A$2:$D$21,3,FALSE)),LEN(TRIM(VLOOKUP(B77,Sites!$A$2:$D$21,3,FALSE)))&gt;0),FALSE))),"Review",IF(AND(D77="Approved",E77&lt;=Pool!$L$3,F77&gt;=Pool!$L$3,VLOOKUP(A77,Guards!$A$2:$B$101,2,FALSE)="Yes",VLOOKUP(B77,Sites!$A$2:$D$21,2,FALSE)="Yes",C77=VLOOKUP(B77,Sites!$A$2:$D$21,3,FALSE)),"Eligible","Not eligible")),"Review"))</f>
        <v/>
      </c>
    </row>
    <row r="78" ht="23" customHeight="1">
      <c r="A78" s="11" t="n"/>
      <c r="B78" s="11" t="n"/>
      <c r="C78" s="11" t="n"/>
      <c r="D78" s="5" t="n"/>
      <c r="E78" s="12" t="n"/>
      <c r="F78" s="12" t="n"/>
      <c r="G78" s="11" t="n"/>
      <c r="H78" s="11" t="n"/>
      <c r="I78" s="3">
        <f>IF(COUNTA(A78:H78)=0,"",IFERROR(IF(OR(COUNTA(A78:H78)&lt;8,COUNTBLANK(A78:H78)&gt;0,COUNTIF(Guards!$A$2:$A$101,A78)&lt;&gt;1,COUNTIF(Sites!$A$2:$A$21,B78)&lt;&gt;1,COUNTIFS($A$2:$A$101,A78,$B$2:$B$101,B78)&lt;&gt;1,NOT(IFERROR(AND(ISNUMBER(E78),E78=INT(E78),E78&gt;=1,E78&lt;=2958465),FALSE)),NOT(IFERROR(AND(ISNUMBER(F78),F78=INT(F78),F78&gt;=1,F78&lt;=2958465),FALSE)),F78&lt;E78,NOT(IFERROR(AND(ISNUMBER(Pool!$L$3),Pool!$L$3=INT(Pool!$L$3),Pool!$L$3&gt;=1,Pool!$L$3&lt;=2958465),FALSE)),NOT(IFERROR(AND(ISTEXT(C78),LEN(TRIM(C78))&gt;0),FALSE)),NOT(IFERROR(AND(ISTEXT(G78),LEN(TRIM(G78))&gt;0),FALSE)),NOT(IFERROR(AND(ISTEXT(H78),LEN(TRIM(H78))&gt;0),FALSE)),AND(D78&lt;&gt;"Approved",D78&lt;&gt;"Pending",D78&lt;&gt;"Withdrawn"),AND(VLOOKUP(A78,Guards!$A$2:$B$101,2,FALSE)&lt;&gt;"Yes",VLOOKUP(A78,Guards!$A$2:$B$101,2,FALSE)&lt;&gt;"No"),AND(VLOOKUP(B78,Sites!$A$2:$D$21,2,FALSE)&lt;&gt;"Yes",VLOOKUP(B78,Sites!$A$2:$D$21,2,FALSE)&lt;&gt;"No"),NOT(IFERROR(AND(ISTEXT(VLOOKUP(B78,Sites!$A$2:$D$21,3,FALSE)),LEN(TRIM(VLOOKUP(B78,Sites!$A$2:$D$21,3,FALSE)))&gt;0),FALSE))),"Review",IF(AND(D78="Approved",E78&lt;=Pool!$L$3,F78&gt;=Pool!$L$3,VLOOKUP(A78,Guards!$A$2:$B$101,2,FALSE)="Yes",VLOOKUP(B78,Sites!$A$2:$D$21,2,FALSE)="Yes",C78=VLOOKUP(B78,Sites!$A$2:$D$21,3,FALSE)),"Eligible","Not eligible")),"Review"))</f>
        <v/>
      </c>
    </row>
    <row r="79" ht="23" customHeight="1">
      <c r="A79" s="11" t="n"/>
      <c r="B79" s="11" t="n"/>
      <c r="C79" s="11" t="n"/>
      <c r="D79" s="5" t="n"/>
      <c r="E79" s="12" t="n"/>
      <c r="F79" s="12" t="n"/>
      <c r="G79" s="11" t="n"/>
      <c r="H79" s="11" t="n"/>
      <c r="I79" s="6">
        <f>IF(COUNTA(A79:H79)=0,"",IFERROR(IF(OR(COUNTA(A79:H79)&lt;8,COUNTBLANK(A79:H79)&gt;0,COUNTIF(Guards!$A$2:$A$101,A79)&lt;&gt;1,COUNTIF(Sites!$A$2:$A$21,B79)&lt;&gt;1,COUNTIFS($A$2:$A$101,A79,$B$2:$B$101,B79)&lt;&gt;1,NOT(IFERROR(AND(ISNUMBER(E79),E79=INT(E79),E79&gt;=1,E79&lt;=2958465),FALSE)),NOT(IFERROR(AND(ISNUMBER(F79),F79=INT(F79),F79&gt;=1,F79&lt;=2958465),FALSE)),F79&lt;E79,NOT(IFERROR(AND(ISNUMBER(Pool!$L$3),Pool!$L$3=INT(Pool!$L$3),Pool!$L$3&gt;=1,Pool!$L$3&lt;=2958465),FALSE)),NOT(IFERROR(AND(ISTEXT(C79),LEN(TRIM(C79))&gt;0),FALSE)),NOT(IFERROR(AND(ISTEXT(G79),LEN(TRIM(G79))&gt;0),FALSE)),NOT(IFERROR(AND(ISTEXT(H79),LEN(TRIM(H79))&gt;0),FALSE)),AND(D79&lt;&gt;"Approved",D79&lt;&gt;"Pending",D79&lt;&gt;"Withdrawn"),AND(VLOOKUP(A79,Guards!$A$2:$B$101,2,FALSE)&lt;&gt;"Yes",VLOOKUP(A79,Guards!$A$2:$B$101,2,FALSE)&lt;&gt;"No"),AND(VLOOKUP(B79,Sites!$A$2:$D$21,2,FALSE)&lt;&gt;"Yes",VLOOKUP(B79,Sites!$A$2:$D$21,2,FALSE)&lt;&gt;"No"),NOT(IFERROR(AND(ISTEXT(VLOOKUP(B79,Sites!$A$2:$D$21,3,FALSE)),LEN(TRIM(VLOOKUP(B79,Sites!$A$2:$D$21,3,FALSE)))&gt;0),FALSE))),"Review",IF(AND(D79="Approved",E79&lt;=Pool!$L$3,F79&gt;=Pool!$L$3,VLOOKUP(A79,Guards!$A$2:$B$101,2,FALSE)="Yes",VLOOKUP(B79,Sites!$A$2:$D$21,2,FALSE)="Yes",C79=VLOOKUP(B79,Sites!$A$2:$D$21,3,FALSE)),"Eligible","Not eligible")),"Review"))</f>
        <v/>
      </c>
    </row>
    <row r="80" ht="23" customHeight="1">
      <c r="A80" s="11" t="n"/>
      <c r="B80" s="11" t="n"/>
      <c r="C80" s="11" t="n"/>
      <c r="D80" s="5" t="n"/>
      <c r="E80" s="12" t="n"/>
      <c r="F80" s="12" t="n"/>
      <c r="G80" s="11" t="n"/>
      <c r="H80" s="11" t="n"/>
      <c r="I80" s="3">
        <f>IF(COUNTA(A80:H80)=0,"",IFERROR(IF(OR(COUNTA(A80:H80)&lt;8,COUNTBLANK(A80:H80)&gt;0,COUNTIF(Guards!$A$2:$A$101,A80)&lt;&gt;1,COUNTIF(Sites!$A$2:$A$21,B80)&lt;&gt;1,COUNTIFS($A$2:$A$101,A80,$B$2:$B$101,B80)&lt;&gt;1,NOT(IFERROR(AND(ISNUMBER(E80),E80=INT(E80),E80&gt;=1,E80&lt;=2958465),FALSE)),NOT(IFERROR(AND(ISNUMBER(F80),F80=INT(F80),F80&gt;=1,F80&lt;=2958465),FALSE)),F80&lt;E80,NOT(IFERROR(AND(ISNUMBER(Pool!$L$3),Pool!$L$3=INT(Pool!$L$3),Pool!$L$3&gt;=1,Pool!$L$3&lt;=2958465),FALSE)),NOT(IFERROR(AND(ISTEXT(C80),LEN(TRIM(C80))&gt;0),FALSE)),NOT(IFERROR(AND(ISTEXT(G80),LEN(TRIM(G80))&gt;0),FALSE)),NOT(IFERROR(AND(ISTEXT(H80),LEN(TRIM(H80))&gt;0),FALSE)),AND(D80&lt;&gt;"Approved",D80&lt;&gt;"Pending",D80&lt;&gt;"Withdrawn"),AND(VLOOKUP(A80,Guards!$A$2:$B$101,2,FALSE)&lt;&gt;"Yes",VLOOKUP(A80,Guards!$A$2:$B$101,2,FALSE)&lt;&gt;"No"),AND(VLOOKUP(B80,Sites!$A$2:$D$21,2,FALSE)&lt;&gt;"Yes",VLOOKUP(B80,Sites!$A$2:$D$21,2,FALSE)&lt;&gt;"No"),NOT(IFERROR(AND(ISTEXT(VLOOKUP(B80,Sites!$A$2:$D$21,3,FALSE)),LEN(TRIM(VLOOKUP(B80,Sites!$A$2:$D$21,3,FALSE)))&gt;0),FALSE))),"Review",IF(AND(D80="Approved",E80&lt;=Pool!$L$3,F80&gt;=Pool!$L$3,VLOOKUP(A80,Guards!$A$2:$B$101,2,FALSE)="Yes",VLOOKUP(B80,Sites!$A$2:$D$21,2,FALSE)="Yes",C80=VLOOKUP(B80,Sites!$A$2:$D$21,3,FALSE)),"Eligible","Not eligible")),"Review"))</f>
        <v/>
      </c>
    </row>
    <row r="81" ht="23" customHeight="1">
      <c r="A81" s="11" t="n"/>
      <c r="B81" s="11" t="n"/>
      <c r="C81" s="11" t="n"/>
      <c r="D81" s="5" t="n"/>
      <c r="E81" s="12" t="n"/>
      <c r="F81" s="12" t="n"/>
      <c r="G81" s="11" t="n"/>
      <c r="H81" s="11" t="n"/>
      <c r="I81" s="6">
        <f>IF(COUNTA(A81:H81)=0,"",IFERROR(IF(OR(COUNTA(A81:H81)&lt;8,COUNTBLANK(A81:H81)&gt;0,COUNTIF(Guards!$A$2:$A$101,A81)&lt;&gt;1,COUNTIF(Sites!$A$2:$A$21,B81)&lt;&gt;1,COUNTIFS($A$2:$A$101,A81,$B$2:$B$101,B81)&lt;&gt;1,NOT(IFERROR(AND(ISNUMBER(E81),E81=INT(E81),E81&gt;=1,E81&lt;=2958465),FALSE)),NOT(IFERROR(AND(ISNUMBER(F81),F81=INT(F81),F81&gt;=1,F81&lt;=2958465),FALSE)),F81&lt;E81,NOT(IFERROR(AND(ISNUMBER(Pool!$L$3),Pool!$L$3=INT(Pool!$L$3),Pool!$L$3&gt;=1,Pool!$L$3&lt;=2958465),FALSE)),NOT(IFERROR(AND(ISTEXT(C81),LEN(TRIM(C81))&gt;0),FALSE)),NOT(IFERROR(AND(ISTEXT(G81),LEN(TRIM(G81))&gt;0),FALSE)),NOT(IFERROR(AND(ISTEXT(H81),LEN(TRIM(H81))&gt;0),FALSE)),AND(D81&lt;&gt;"Approved",D81&lt;&gt;"Pending",D81&lt;&gt;"Withdrawn"),AND(VLOOKUP(A81,Guards!$A$2:$B$101,2,FALSE)&lt;&gt;"Yes",VLOOKUP(A81,Guards!$A$2:$B$101,2,FALSE)&lt;&gt;"No"),AND(VLOOKUP(B81,Sites!$A$2:$D$21,2,FALSE)&lt;&gt;"Yes",VLOOKUP(B81,Sites!$A$2:$D$21,2,FALSE)&lt;&gt;"No"),NOT(IFERROR(AND(ISTEXT(VLOOKUP(B81,Sites!$A$2:$D$21,3,FALSE)),LEN(TRIM(VLOOKUP(B81,Sites!$A$2:$D$21,3,FALSE)))&gt;0),FALSE))),"Review",IF(AND(D81="Approved",E81&lt;=Pool!$L$3,F81&gt;=Pool!$L$3,VLOOKUP(A81,Guards!$A$2:$B$101,2,FALSE)="Yes",VLOOKUP(B81,Sites!$A$2:$D$21,2,FALSE)="Yes",C81=VLOOKUP(B81,Sites!$A$2:$D$21,3,FALSE)),"Eligible","Not eligible")),"Review"))</f>
        <v/>
      </c>
    </row>
    <row r="82" ht="23" customHeight="1">
      <c r="A82" s="11" t="n"/>
      <c r="B82" s="11" t="n"/>
      <c r="C82" s="11" t="n"/>
      <c r="D82" s="5" t="n"/>
      <c r="E82" s="12" t="n"/>
      <c r="F82" s="12" t="n"/>
      <c r="G82" s="11" t="n"/>
      <c r="H82" s="11" t="n"/>
      <c r="I82" s="3">
        <f>IF(COUNTA(A82:H82)=0,"",IFERROR(IF(OR(COUNTA(A82:H82)&lt;8,COUNTBLANK(A82:H82)&gt;0,COUNTIF(Guards!$A$2:$A$101,A82)&lt;&gt;1,COUNTIF(Sites!$A$2:$A$21,B82)&lt;&gt;1,COUNTIFS($A$2:$A$101,A82,$B$2:$B$101,B82)&lt;&gt;1,NOT(IFERROR(AND(ISNUMBER(E82),E82=INT(E82),E82&gt;=1,E82&lt;=2958465),FALSE)),NOT(IFERROR(AND(ISNUMBER(F82),F82=INT(F82),F82&gt;=1,F82&lt;=2958465),FALSE)),F82&lt;E82,NOT(IFERROR(AND(ISNUMBER(Pool!$L$3),Pool!$L$3=INT(Pool!$L$3),Pool!$L$3&gt;=1,Pool!$L$3&lt;=2958465),FALSE)),NOT(IFERROR(AND(ISTEXT(C82),LEN(TRIM(C82))&gt;0),FALSE)),NOT(IFERROR(AND(ISTEXT(G82),LEN(TRIM(G82))&gt;0),FALSE)),NOT(IFERROR(AND(ISTEXT(H82),LEN(TRIM(H82))&gt;0),FALSE)),AND(D82&lt;&gt;"Approved",D82&lt;&gt;"Pending",D82&lt;&gt;"Withdrawn"),AND(VLOOKUP(A82,Guards!$A$2:$B$101,2,FALSE)&lt;&gt;"Yes",VLOOKUP(A82,Guards!$A$2:$B$101,2,FALSE)&lt;&gt;"No"),AND(VLOOKUP(B82,Sites!$A$2:$D$21,2,FALSE)&lt;&gt;"Yes",VLOOKUP(B82,Sites!$A$2:$D$21,2,FALSE)&lt;&gt;"No"),NOT(IFERROR(AND(ISTEXT(VLOOKUP(B82,Sites!$A$2:$D$21,3,FALSE)),LEN(TRIM(VLOOKUP(B82,Sites!$A$2:$D$21,3,FALSE)))&gt;0),FALSE))),"Review",IF(AND(D82="Approved",E82&lt;=Pool!$L$3,F82&gt;=Pool!$L$3,VLOOKUP(A82,Guards!$A$2:$B$101,2,FALSE)="Yes",VLOOKUP(B82,Sites!$A$2:$D$21,2,FALSE)="Yes",C82=VLOOKUP(B82,Sites!$A$2:$D$21,3,FALSE)),"Eligible","Not eligible")),"Review"))</f>
        <v/>
      </c>
    </row>
    <row r="83" ht="23" customHeight="1">
      <c r="A83" s="11" t="n"/>
      <c r="B83" s="11" t="n"/>
      <c r="C83" s="11" t="n"/>
      <c r="D83" s="5" t="n"/>
      <c r="E83" s="12" t="n"/>
      <c r="F83" s="12" t="n"/>
      <c r="G83" s="11" t="n"/>
      <c r="H83" s="11" t="n"/>
      <c r="I83" s="6">
        <f>IF(COUNTA(A83:H83)=0,"",IFERROR(IF(OR(COUNTA(A83:H83)&lt;8,COUNTBLANK(A83:H83)&gt;0,COUNTIF(Guards!$A$2:$A$101,A83)&lt;&gt;1,COUNTIF(Sites!$A$2:$A$21,B83)&lt;&gt;1,COUNTIFS($A$2:$A$101,A83,$B$2:$B$101,B83)&lt;&gt;1,NOT(IFERROR(AND(ISNUMBER(E83),E83=INT(E83),E83&gt;=1,E83&lt;=2958465),FALSE)),NOT(IFERROR(AND(ISNUMBER(F83),F83=INT(F83),F83&gt;=1,F83&lt;=2958465),FALSE)),F83&lt;E83,NOT(IFERROR(AND(ISNUMBER(Pool!$L$3),Pool!$L$3=INT(Pool!$L$3),Pool!$L$3&gt;=1,Pool!$L$3&lt;=2958465),FALSE)),NOT(IFERROR(AND(ISTEXT(C83),LEN(TRIM(C83))&gt;0),FALSE)),NOT(IFERROR(AND(ISTEXT(G83),LEN(TRIM(G83))&gt;0),FALSE)),NOT(IFERROR(AND(ISTEXT(H83),LEN(TRIM(H83))&gt;0),FALSE)),AND(D83&lt;&gt;"Approved",D83&lt;&gt;"Pending",D83&lt;&gt;"Withdrawn"),AND(VLOOKUP(A83,Guards!$A$2:$B$101,2,FALSE)&lt;&gt;"Yes",VLOOKUP(A83,Guards!$A$2:$B$101,2,FALSE)&lt;&gt;"No"),AND(VLOOKUP(B83,Sites!$A$2:$D$21,2,FALSE)&lt;&gt;"Yes",VLOOKUP(B83,Sites!$A$2:$D$21,2,FALSE)&lt;&gt;"No"),NOT(IFERROR(AND(ISTEXT(VLOOKUP(B83,Sites!$A$2:$D$21,3,FALSE)),LEN(TRIM(VLOOKUP(B83,Sites!$A$2:$D$21,3,FALSE)))&gt;0),FALSE))),"Review",IF(AND(D83="Approved",E83&lt;=Pool!$L$3,F83&gt;=Pool!$L$3,VLOOKUP(A83,Guards!$A$2:$B$101,2,FALSE)="Yes",VLOOKUP(B83,Sites!$A$2:$D$21,2,FALSE)="Yes",C83=VLOOKUP(B83,Sites!$A$2:$D$21,3,FALSE)),"Eligible","Not eligible")),"Review"))</f>
        <v/>
      </c>
    </row>
    <row r="84" ht="23" customHeight="1">
      <c r="A84" s="11" t="n"/>
      <c r="B84" s="11" t="n"/>
      <c r="C84" s="11" t="n"/>
      <c r="D84" s="5" t="n"/>
      <c r="E84" s="12" t="n"/>
      <c r="F84" s="12" t="n"/>
      <c r="G84" s="11" t="n"/>
      <c r="H84" s="11" t="n"/>
      <c r="I84" s="3">
        <f>IF(COUNTA(A84:H84)=0,"",IFERROR(IF(OR(COUNTA(A84:H84)&lt;8,COUNTBLANK(A84:H84)&gt;0,COUNTIF(Guards!$A$2:$A$101,A84)&lt;&gt;1,COUNTIF(Sites!$A$2:$A$21,B84)&lt;&gt;1,COUNTIFS($A$2:$A$101,A84,$B$2:$B$101,B84)&lt;&gt;1,NOT(IFERROR(AND(ISNUMBER(E84),E84=INT(E84),E84&gt;=1,E84&lt;=2958465),FALSE)),NOT(IFERROR(AND(ISNUMBER(F84),F84=INT(F84),F84&gt;=1,F84&lt;=2958465),FALSE)),F84&lt;E84,NOT(IFERROR(AND(ISNUMBER(Pool!$L$3),Pool!$L$3=INT(Pool!$L$3),Pool!$L$3&gt;=1,Pool!$L$3&lt;=2958465),FALSE)),NOT(IFERROR(AND(ISTEXT(C84),LEN(TRIM(C84))&gt;0),FALSE)),NOT(IFERROR(AND(ISTEXT(G84),LEN(TRIM(G84))&gt;0),FALSE)),NOT(IFERROR(AND(ISTEXT(H84),LEN(TRIM(H84))&gt;0),FALSE)),AND(D84&lt;&gt;"Approved",D84&lt;&gt;"Pending",D84&lt;&gt;"Withdrawn"),AND(VLOOKUP(A84,Guards!$A$2:$B$101,2,FALSE)&lt;&gt;"Yes",VLOOKUP(A84,Guards!$A$2:$B$101,2,FALSE)&lt;&gt;"No"),AND(VLOOKUP(B84,Sites!$A$2:$D$21,2,FALSE)&lt;&gt;"Yes",VLOOKUP(B84,Sites!$A$2:$D$21,2,FALSE)&lt;&gt;"No"),NOT(IFERROR(AND(ISTEXT(VLOOKUP(B84,Sites!$A$2:$D$21,3,FALSE)),LEN(TRIM(VLOOKUP(B84,Sites!$A$2:$D$21,3,FALSE)))&gt;0),FALSE))),"Review",IF(AND(D84="Approved",E84&lt;=Pool!$L$3,F84&gt;=Pool!$L$3,VLOOKUP(A84,Guards!$A$2:$B$101,2,FALSE)="Yes",VLOOKUP(B84,Sites!$A$2:$D$21,2,FALSE)="Yes",C84=VLOOKUP(B84,Sites!$A$2:$D$21,3,FALSE)),"Eligible","Not eligible")),"Review"))</f>
        <v/>
      </c>
    </row>
    <row r="85" ht="23" customHeight="1">
      <c r="A85" s="11" t="n"/>
      <c r="B85" s="11" t="n"/>
      <c r="C85" s="11" t="n"/>
      <c r="D85" s="5" t="n"/>
      <c r="E85" s="12" t="n"/>
      <c r="F85" s="12" t="n"/>
      <c r="G85" s="11" t="n"/>
      <c r="H85" s="11" t="n"/>
      <c r="I85" s="6">
        <f>IF(COUNTA(A85:H85)=0,"",IFERROR(IF(OR(COUNTA(A85:H85)&lt;8,COUNTBLANK(A85:H85)&gt;0,COUNTIF(Guards!$A$2:$A$101,A85)&lt;&gt;1,COUNTIF(Sites!$A$2:$A$21,B85)&lt;&gt;1,COUNTIFS($A$2:$A$101,A85,$B$2:$B$101,B85)&lt;&gt;1,NOT(IFERROR(AND(ISNUMBER(E85),E85=INT(E85),E85&gt;=1,E85&lt;=2958465),FALSE)),NOT(IFERROR(AND(ISNUMBER(F85),F85=INT(F85),F85&gt;=1,F85&lt;=2958465),FALSE)),F85&lt;E85,NOT(IFERROR(AND(ISNUMBER(Pool!$L$3),Pool!$L$3=INT(Pool!$L$3),Pool!$L$3&gt;=1,Pool!$L$3&lt;=2958465),FALSE)),NOT(IFERROR(AND(ISTEXT(C85),LEN(TRIM(C85))&gt;0),FALSE)),NOT(IFERROR(AND(ISTEXT(G85),LEN(TRIM(G85))&gt;0),FALSE)),NOT(IFERROR(AND(ISTEXT(H85),LEN(TRIM(H85))&gt;0),FALSE)),AND(D85&lt;&gt;"Approved",D85&lt;&gt;"Pending",D85&lt;&gt;"Withdrawn"),AND(VLOOKUP(A85,Guards!$A$2:$B$101,2,FALSE)&lt;&gt;"Yes",VLOOKUP(A85,Guards!$A$2:$B$101,2,FALSE)&lt;&gt;"No"),AND(VLOOKUP(B85,Sites!$A$2:$D$21,2,FALSE)&lt;&gt;"Yes",VLOOKUP(B85,Sites!$A$2:$D$21,2,FALSE)&lt;&gt;"No"),NOT(IFERROR(AND(ISTEXT(VLOOKUP(B85,Sites!$A$2:$D$21,3,FALSE)),LEN(TRIM(VLOOKUP(B85,Sites!$A$2:$D$21,3,FALSE)))&gt;0),FALSE))),"Review",IF(AND(D85="Approved",E85&lt;=Pool!$L$3,F85&gt;=Pool!$L$3,VLOOKUP(A85,Guards!$A$2:$B$101,2,FALSE)="Yes",VLOOKUP(B85,Sites!$A$2:$D$21,2,FALSE)="Yes",C85=VLOOKUP(B85,Sites!$A$2:$D$21,3,FALSE)),"Eligible","Not eligible")),"Review"))</f>
        <v/>
      </c>
    </row>
    <row r="86" ht="23" customHeight="1">
      <c r="A86" s="11" t="n"/>
      <c r="B86" s="11" t="n"/>
      <c r="C86" s="11" t="n"/>
      <c r="D86" s="5" t="n"/>
      <c r="E86" s="12" t="n"/>
      <c r="F86" s="12" t="n"/>
      <c r="G86" s="11" t="n"/>
      <c r="H86" s="11" t="n"/>
      <c r="I86" s="3">
        <f>IF(COUNTA(A86:H86)=0,"",IFERROR(IF(OR(COUNTA(A86:H86)&lt;8,COUNTBLANK(A86:H86)&gt;0,COUNTIF(Guards!$A$2:$A$101,A86)&lt;&gt;1,COUNTIF(Sites!$A$2:$A$21,B86)&lt;&gt;1,COUNTIFS($A$2:$A$101,A86,$B$2:$B$101,B86)&lt;&gt;1,NOT(IFERROR(AND(ISNUMBER(E86),E86=INT(E86),E86&gt;=1,E86&lt;=2958465),FALSE)),NOT(IFERROR(AND(ISNUMBER(F86),F86=INT(F86),F86&gt;=1,F86&lt;=2958465),FALSE)),F86&lt;E86,NOT(IFERROR(AND(ISNUMBER(Pool!$L$3),Pool!$L$3=INT(Pool!$L$3),Pool!$L$3&gt;=1,Pool!$L$3&lt;=2958465),FALSE)),NOT(IFERROR(AND(ISTEXT(C86),LEN(TRIM(C86))&gt;0),FALSE)),NOT(IFERROR(AND(ISTEXT(G86),LEN(TRIM(G86))&gt;0),FALSE)),NOT(IFERROR(AND(ISTEXT(H86),LEN(TRIM(H86))&gt;0),FALSE)),AND(D86&lt;&gt;"Approved",D86&lt;&gt;"Pending",D86&lt;&gt;"Withdrawn"),AND(VLOOKUP(A86,Guards!$A$2:$B$101,2,FALSE)&lt;&gt;"Yes",VLOOKUP(A86,Guards!$A$2:$B$101,2,FALSE)&lt;&gt;"No"),AND(VLOOKUP(B86,Sites!$A$2:$D$21,2,FALSE)&lt;&gt;"Yes",VLOOKUP(B86,Sites!$A$2:$D$21,2,FALSE)&lt;&gt;"No"),NOT(IFERROR(AND(ISTEXT(VLOOKUP(B86,Sites!$A$2:$D$21,3,FALSE)),LEN(TRIM(VLOOKUP(B86,Sites!$A$2:$D$21,3,FALSE)))&gt;0),FALSE))),"Review",IF(AND(D86="Approved",E86&lt;=Pool!$L$3,F86&gt;=Pool!$L$3,VLOOKUP(A86,Guards!$A$2:$B$101,2,FALSE)="Yes",VLOOKUP(B86,Sites!$A$2:$D$21,2,FALSE)="Yes",C86=VLOOKUP(B86,Sites!$A$2:$D$21,3,FALSE)),"Eligible","Not eligible")),"Review"))</f>
        <v/>
      </c>
    </row>
    <row r="87" ht="23" customHeight="1">
      <c r="A87" s="11" t="n"/>
      <c r="B87" s="11" t="n"/>
      <c r="C87" s="11" t="n"/>
      <c r="D87" s="5" t="n"/>
      <c r="E87" s="12" t="n"/>
      <c r="F87" s="12" t="n"/>
      <c r="G87" s="11" t="n"/>
      <c r="H87" s="11" t="n"/>
      <c r="I87" s="6">
        <f>IF(COUNTA(A87:H87)=0,"",IFERROR(IF(OR(COUNTA(A87:H87)&lt;8,COUNTBLANK(A87:H87)&gt;0,COUNTIF(Guards!$A$2:$A$101,A87)&lt;&gt;1,COUNTIF(Sites!$A$2:$A$21,B87)&lt;&gt;1,COUNTIFS($A$2:$A$101,A87,$B$2:$B$101,B87)&lt;&gt;1,NOT(IFERROR(AND(ISNUMBER(E87),E87=INT(E87),E87&gt;=1,E87&lt;=2958465),FALSE)),NOT(IFERROR(AND(ISNUMBER(F87),F87=INT(F87),F87&gt;=1,F87&lt;=2958465),FALSE)),F87&lt;E87,NOT(IFERROR(AND(ISNUMBER(Pool!$L$3),Pool!$L$3=INT(Pool!$L$3),Pool!$L$3&gt;=1,Pool!$L$3&lt;=2958465),FALSE)),NOT(IFERROR(AND(ISTEXT(C87),LEN(TRIM(C87))&gt;0),FALSE)),NOT(IFERROR(AND(ISTEXT(G87),LEN(TRIM(G87))&gt;0),FALSE)),NOT(IFERROR(AND(ISTEXT(H87),LEN(TRIM(H87))&gt;0),FALSE)),AND(D87&lt;&gt;"Approved",D87&lt;&gt;"Pending",D87&lt;&gt;"Withdrawn"),AND(VLOOKUP(A87,Guards!$A$2:$B$101,2,FALSE)&lt;&gt;"Yes",VLOOKUP(A87,Guards!$A$2:$B$101,2,FALSE)&lt;&gt;"No"),AND(VLOOKUP(B87,Sites!$A$2:$D$21,2,FALSE)&lt;&gt;"Yes",VLOOKUP(B87,Sites!$A$2:$D$21,2,FALSE)&lt;&gt;"No"),NOT(IFERROR(AND(ISTEXT(VLOOKUP(B87,Sites!$A$2:$D$21,3,FALSE)),LEN(TRIM(VLOOKUP(B87,Sites!$A$2:$D$21,3,FALSE)))&gt;0),FALSE))),"Review",IF(AND(D87="Approved",E87&lt;=Pool!$L$3,F87&gt;=Pool!$L$3,VLOOKUP(A87,Guards!$A$2:$B$101,2,FALSE)="Yes",VLOOKUP(B87,Sites!$A$2:$D$21,2,FALSE)="Yes",C87=VLOOKUP(B87,Sites!$A$2:$D$21,3,FALSE)),"Eligible","Not eligible")),"Review"))</f>
        <v/>
      </c>
    </row>
    <row r="88" ht="23" customHeight="1">
      <c r="A88" s="11" t="n"/>
      <c r="B88" s="11" t="n"/>
      <c r="C88" s="11" t="n"/>
      <c r="D88" s="5" t="n"/>
      <c r="E88" s="12" t="n"/>
      <c r="F88" s="12" t="n"/>
      <c r="G88" s="11" t="n"/>
      <c r="H88" s="11" t="n"/>
      <c r="I88" s="3">
        <f>IF(COUNTA(A88:H88)=0,"",IFERROR(IF(OR(COUNTA(A88:H88)&lt;8,COUNTBLANK(A88:H88)&gt;0,COUNTIF(Guards!$A$2:$A$101,A88)&lt;&gt;1,COUNTIF(Sites!$A$2:$A$21,B88)&lt;&gt;1,COUNTIFS($A$2:$A$101,A88,$B$2:$B$101,B88)&lt;&gt;1,NOT(IFERROR(AND(ISNUMBER(E88),E88=INT(E88),E88&gt;=1,E88&lt;=2958465),FALSE)),NOT(IFERROR(AND(ISNUMBER(F88),F88=INT(F88),F88&gt;=1,F88&lt;=2958465),FALSE)),F88&lt;E88,NOT(IFERROR(AND(ISNUMBER(Pool!$L$3),Pool!$L$3=INT(Pool!$L$3),Pool!$L$3&gt;=1,Pool!$L$3&lt;=2958465),FALSE)),NOT(IFERROR(AND(ISTEXT(C88),LEN(TRIM(C88))&gt;0),FALSE)),NOT(IFERROR(AND(ISTEXT(G88),LEN(TRIM(G88))&gt;0),FALSE)),NOT(IFERROR(AND(ISTEXT(H88),LEN(TRIM(H88))&gt;0),FALSE)),AND(D88&lt;&gt;"Approved",D88&lt;&gt;"Pending",D88&lt;&gt;"Withdrawn"),AND(VLOOKUP(A88,Guards!$A$2:$B$101,2,FALSE)&lt;&gt;"Yes",VLOOKUP(A88,Guards!$A$2:$B$101,2,FALSE)&lt;&gt;"No"),AND(VLOOKUP(B88,Sites!$A$2:$D$21,2,FALSE)&lt;&gt;"Yes",VLOOKUP(B88,Sites!$A$2:$D$21,2,FALSE)&lt;&gt;"No"),NOT(IFERROR(AND(ISTEXT(VLOOKUP(B88,Sites!$A$2:$D$21,3,FALSE)),LEN(TRIM(VLOOKUP(B88,Sites!$A$2:$D$21,3,FALSE)))&gt;0),FALSE))),"Review",IF(AND(D88="Approved",E88&lt;=Pool!$L$3,F88&gt;=Pool!$L$3,VLOOKUP(A88,Guards!$A$2:$B$101,2,FALSE)="Yes",VLOOKUP(B88,Sites!$A$2:$D$21,2,FALSE)="Yes",C88=VLOOKUP(B88,Sites!$A$2:$D$21,3,FALSE)),"Eligible","Not eligible")),"Review"))</f>
        <v/>
      </c>
    </row>
    <row r="89" ht="23" customHeight="1">
      <c r="A89" s="11" t="n"/>
      <c r="B89" s="11" t="n"/>
      <c r="C89" s="11" t="n"/>
      <c r="D89" s="5" t="n"/>
      <c r="E89" s="12" t="n"/>
      <c r="F89" s="12" t="n"/>
      <c r="G89" s="11" t="n"/>
      <c r="H89" s="11" t="n"/>
      <c r="I89" s="6">
        <f>IF(COUNTA(A89:H89)=0,"",IFERROR(IF(OR(COUNTA(A89:H89)&lt;8,COUNTBLANK(A89:H89)&gt;0,COUNTIF(Guards!$A$2:$A$101,A89)&lt;&gt;1,COUNTIF(Sites!$A$2:$A$21,B89)&lt;&gt;1,COUNTIFS($A$2:$A$101,A89,$B$2:$B$101,B89)&lt;&gt;1,NOT(IFERROR(AND(ISNUMBER(E89),E89=INT(E89),E89&gt;=1,E89&lt;=2958465),FALSE)),NOT(IFERROR(AND(ISNUMBER(F89),F89=INT(F89),F89&gt;=1,F89&lt;=2958465),FALSE)),F89&lt;E89,NOT(IFERROR(AND(ISNUMBER(Pool!$L$3),Pool!$L$3=INT(Pool!$L$3),Pool!$L$3&gt;=1,Pool!$L$3&lt;=2958465),FALSE)),NOT(IFERROR(AND(ISTEXT(C89),LEN(TRIM(C89))&gt;0),FALSE)),NOT(IFERROR(AND(ISTEXT(G89),LEN(TRIM(G89))&gt;0),FALSE)),NOT(IFERROR(AND(ISTEXT(H89),LEN(TRIM(H89))&gt;0),FALSE)),AND(D89&lt;&gt;"Approved",D89&lt;&gt;"Pending",D89&lt;&gt;"Withdrawn"),AND(VLOOKUP(A89,Guards!$A$2:$B$101,2,FALSE)&lt;&gt;"Yes",VLOOKUP(A89,Guards!$A$2:$B$101,2,FALSE)&lt;&gt;"No"),AND(VLOOKUP(B89,Sites!$A$2:$D$21,2,FALSE)&lt;&gt;"Yes",VLOOKUP(B89,Sites!$A$2:$D$21,2,FALSE)&lt;&gt;"No"),NOT(IFERROR(AND(ISTEXT(VLOOKUP(B89,Sites!$A$2:$D$21,3,FALSE)),LEN(TRIM(VLOOKUP(B89,Sites!$A$2:$D$21,3,FALSE)))&gt;0),FALSE))),"Review",IF(AND(D89="Approved",E89&lt;=Pool!$L$3,F89&gt;=Pool!$L$3,VLOOKUP(A89,Guards!$A$2:$B$101,2,FALSE)="Yes",VLOOKUP(B89,Sites!$A$2:$D$21,2,FALSE)="Yes",C89=VLOOKUP(B89,Sites!$A$2:$D$21,3,FALSE)),"Eligible","Not eligible")),"Review"))</f>
        <v/>
      </c>
    </row>
    <row r="90" ht="23" customHeight="1">
      <c r="A90" s="11" t="n"/>
      <c r="B90" s="11" t="n"/>
      <c r="C90" s="11" t="n"/>
      <c r="D90" s="5" t="n"/>
      <c r="E90" s="12" t="n"/>
      <c r="F90" s="12" t="n"/>
      <c r="G90" s="11" t="n"/>
      <c r="H90" s="11" t="n"/>
      <c r="I90" s="3">
        <f>IF(COUNTA(A90:H90)=0,"",IFERROR(IF(OR(COUNTA(A90:H90)&lt;8,COUNTBLANK(A90:H90)&gt;0,COUNTIF(Guards!$A$2:$A$101,A90)&lt;&gt;1,COUNTIF(Sites!$A$2:$A$21,B90)&lt;&gt;1,COUNTIFS($A$2:$A$101,A90,$B$2:$B$101,B90)&lt;&gt;1,NOT(IFERROR(AND(ISNUMBER(E90),E90=INT(E90),E90&gt;=1,E90&lt;=2958465),FALSE)),NOT(IFERROR(AND(ISNUMBER(F90),F90=INT(F90),F90&gt;=1,F90&lt;=2958465),FALSE)),F90&lt;E90,NOT(IFERROR(AND(ISNUMBER(Pool!$L$3),Pool!$L$3=INT(Pool!$L$3),Pool!$L$3&gt;=1,Pool!$L$3&lt;=2958465),FALSE)),NOT(IFERROR(AND(ISTEXT(C90),LEN(TRIM(C90))&gt;0),FALSE)),NOT(IFERROR(AND(ISTEXT(G90),LEN(TRIM(G90))&gt;0),FALSE)),NOT(IFERROR(AND(ISTEXT(H90),LEN(TRIM(H90))&gt;0),FALSE)),AND(D90&lt;&gt;"Approved",D90&lt;&gt;"Pending",D90&lt;&gt;"Withdrawn"),AND(VLOOKUP(A90,Guards!$A$2:$B$101,2,FALSE)&lt;&gt;"Yes",VLOOKUP(A90,Guards!$A$2:$B$101,2,FALSE)&lt;&gt;"No"),AND(VLOOKUP(B90,Sites!$A$2:$D$21,2,FALSE)&lt;&gt;"Yes",VLOOKUP(B90,Sites!$A$2:$D$21,2,FALSE)&lt;&gt;"No"),NOT(IFERROR(AND(ISTEXT(VLOOKUP(B90,Sites!$A$2:$D$21,3,FALSE)),LEN(TRIM(VLOOKUP(B90,Sites!$A$2:$D$21,3,FALSE)))&gt;0),FALSE))),"Review",IF(AND(D90="Approved",E90&lt;=Pool!$L$3,F90&gt;=Pool!$L$3,VLOOKUP(A90,Guards!$A$2:$B$101,2,FALSE)="Yes",VLOOKUP(B90,Sites!$A$2:$D$21,2,FALSE)="Yes",C90=VLOOKUP(B90,Sites!$A$2:$D$21,3,FALSE)),"Eligible","Not eligible")),"Review"))</f>
        <v/>
      </c>
    </row>
    <row r="91" ht="23" customHeight="1">
      <c r="A91" s="11" t="n"/>
      <c r="B91" s="11" t="n"/>
      <c r="C91" s="11" t="n"/>
      <c r="D91" s="5" t="n"/>
      <c r="E91" s="12" t="n"/>
      <c r="F91" s="12" t="n"/>
      <c r="G91" s="11" t="n"/>
      <c r="H91" s="11" t="n"/>
      <c r="I91" s="6">
        <f>IF(COUNTA(A91:H91)=0,"",IFERROR(IF(OR(COUNTA(A91:H91)&lt;8,COUNTBLANK(A91:H91)&gt;0,COUNTIF(Guards!$A$2:$A$101,A91)&lt;&gt;1,COUNTIF(Sites!$A$2:$A$21,B91)&lt;&gt;1,COUNTIFS($A$2:$A$101,A91,$B$2:$B$101,B91)&lt;&gt;1,NOT(IFERROR(AND(ISNUMBER(E91),E91=INT(E91),E91&gt;=1,E91&lt;=2958465),FALSE)),NOT(IFERROR(AND(ISNUMBER(F91),F91=INT(F91),F91&gt;=1,F91&lt;=2958465),FALSE)),F91&lt;E91,NOT(IFERROR(AND(ISNUMBER(Pool!$L$3),Pool!$L$3=INT(Pool!$L$3),Pool!$L$3&gt;=1,Pool!$L$3&lt;=2958465),FALSE)),NOT(IFERROR(AND(ISTEXT(C91),LEN(TRIM(C91))&gt;0),FALSE)),NOT(IFERROR(AND(ISTEXT(G91),LEN(TRIM(G91))&gt;0),FALSE)),NOT(IFERROR(AND(ISTEXT(H91),LEN(TRIM(H91))&gt;0),FALSE)),AND(D91&lt;&gt;"Approved",D91&lt;&gt;"Pending",D91&lt;&gt;"Withdrawn"),AND(VLOOKUP(A91,Guards!$A$2:$B$101,2,FALSE)&lt;&gt;"Yes",VLOOKUP(A91,Guards!$A$2:$B$101,2,FALSE)&lt;&gt;"No"),AND(VLOOKUP(B91,Sites!$A$2:$D$21,2,FALSE)&lt;&gt;"Yes",VLOOKUP(B91,Sites!$A$2:$D$21,2,FALSE)&lt;&gt;"No"),NOT(IFERROR(AND(ISTEXT(VLOOKUP(B91,Sites!$A$2:$D$21,3,FALSE)),LEN(TRIM(VLOOKUP(B91,Sites!$A$2:$D$21,3,FALSE)))&gt;0),FALSE))),"Review",IF(AND(D91="Approved",E91&lt;=Pool!$L$3,F91&gt;=Pool!$L$3,VLOOKUP(A91,Guards!$A$2:$B$101,2,FALSE)="Yes",VLOOKUP(B91,Sites!$A$2:$D$21,2,FALSE)="Yes",C91=VLOOKUP(B91,Sites!$A$2:$D$21,3,FALSE)),"Eligible","Not eligible")),"Review"))</f>
        <v/>
      </c>
    </row>
    <row r="92" ht="23" customHeight="1">
      <c r="A92" s="11" t="n"/>
      <c r="B92" s="11" t="n"/>
      <c r="C92" s="11" t="n"/>
      <c r="D92" s="5" t="n"/>
      <c r="E92" s="12" t="n"/>
      <c r="F92" s="12" t="n"/>
      <c r="G92" s="11" t="n"/>
      <c r="H92" s="11" t="n"/>
      <c r="I92" s="3">
        <f>IF(COUNTA(A92:H92)=0,"",IFERROR(IF(OR(COUNTA(A92:H92)&lt;8,COUNTBLANK(A92:H92)&gt;0,COUNTIF(Guards!$A$2:$A$101,A92)&lt;&gt;1,COUNTIF(Sites!$A$2:$A$21,B92)&lt;&gt;1,COUNTIFS($A$2:$A$101,A92,$B$2:$B$101,B92)&lt;&gt;1,NOT(IFERROR(AND(ISNUMBER(E92),E92=INT(E92),E92&gt;=1,E92&lt;=2958465),FALSE)),NOT(IFERROR(AND(ISNUMBER(F92),F92=INT(F92),F92&gt;=1,F92&lt;=2958465),FALSE)),F92&lt;E92,NOT(IFERROR(AND(ISNUMBER(Pool!$L$3),Pool!$L$3=INT(Pool!$L$3),Pool!$L$3&gt;=1,Pool!$L$3&lt;=2958465),FALSE)),NOT(IFERROR(AND(ISTEXT(C92),LEN(TRIM(C92))&gt;0),FALSE)),NOT(IFERROR(AND(ISTEXT(G92),LEN(TRIM(G92))&gt;0),FALSE)),NOT(IFERROR(AND(ISTEXT(H92),LEN(TRIM(H92))&gt;0),FALSE)),AND(D92&lt;&gt;"Approved",D92&lt;&gt;"Pending",D92&lt;&gt;"Withdrawn"),AND(VLOOKUP(A92,Guards!$A$2:$B$101,2,FALSE)&lt;&gt;"Yes",VLOOKUP(A92,Guards!$A$2:$B$101,2,FALSE)&lt;&gt;"No"),AND(VLOOKUP(B92,Sites!$A$2:$D$21,2,FALSE)&lt;&gt;"Yes",VLOOKUP(B92,Sites!$A$2:$D$21,2,FALSE)&lt;&gt;"No"),NOT(IFERROR(AND(ISTEXT(VLOOKUP(B92,Sites!$A$2:$D$21,3,FALSE)),LEN(TRIM(VLOOKUP(B92,Sites!$A$2:$D$21,3,FALSE)))&gt;0),FALSE))),"Review",IF(AND(D92="Approved",E92&lt;=Pool!$L$3,F92&gt;=Pool!$L$3,VLOOKUP(A92,Guards!$A$2:$B$101,2,FALSE)="Yes",VLOOKUP(B92,Sites!$A$2:$D$21,2,FALSE)="Yes",C92=VLOOKUP(B92,Sites!$A$2:$D$21,3,FALSE)),"Eligible","Not eligible")),"Review"))</f>
        <v/>
      </c>
    </row>
    <row r="93" ht="23" customHeight="1">
      <c r="A93" s="11" t="n"/>
      <c r="B93" s="11" t="n"/>
      <c r="C93" s="11" t="n"/>
      <c r="D93" s="5" t="n"/>
      <c r="E93" s="12" t="n"/>
      <c r="F93" s="12" t="n"/>
      <c r="G93" s="11" t="n"/>
      <c r="H93" s="11" t="n"/>
      <c r="I93" s="6">
        <f>IF(COUNTA(A93:H93)=0,"",IFERROR(IF(OR(COUNTA(A93:H93)&lt;8,COUNTBLANK(A93:H93)&gt;0,COUNTIF(Guards!$A$2:$A$101,A93)&lt;&gt;1,COUNTIF(Sites!$A$2:$A$21,B93)&lt;&gt;1,COUNTIFS($A$2:$A$101,A93,$B$2:$B$101,B93)&lt;&gt;1,NOT(IFERROR(AND(ISNUMBER(E93),E93=INT(E93),E93&gt;=1,E93&lt;=2958465),FALSE)),NOT(IFERROR(AND(ISNUMBER(F93),F93=INT(F93),F93&gt;=1,F93&lt;=2958465),FALSE)),F93&lt;E93,NOT(IFERROR(AND(ISNUMBER(Pool!$L$3),Pool!$L$3=INT(Pool!$L$3),Pool!$L$3&gt;=1,Pool!$L$3&lt;=2958465),FALSE)),NOT(IFERROR(AND(ISTEXT(C93),LEN(TRIM(C93))&gt;0),FALSE)),NOT(IFERROR(AND(ISTEXT(G93),LEN(TRIM(G93))&gt;0),FALSE)),NOT(IFERROR(AND(ISTEXT(H93),LEN(TRIM(H93))&gt;0),FALSE)),AND(D93&lt;&gt;"Approved",D93&lt;&gt;"Pending",D93&lt;&gt;"Withdrawn"),AND(VLOOKUP(A93,Guards!$A$2:$B$101,2,FALSE)&lt;&gt;"Yes",VLOOKUP(A93,Guards!$A$2:$B$101,2,FALSE)&lt;&gt;"No"),AND(VLOOKUP(B93,Sites!$A$2:$D$21,2,FALSE)&lt;&gt;"Yes",VLOOKUP(B93,Sites!$A$2:$D$21,2,FALSE)&lt;&gt;"No"),NOT(IFERROR(AND(ISTEXT(VLOOKUP(B93,Sites!$A$2:$D$21,3,FALSE)),LEN(TRIM(VLOOKUP(B93,Sites!$A$2:$D$21,3,FALSE)))&gt;0),FALSE))),"Review",IF(AND(D93="Approved",E93&lt;=Pool!$L$3,F93&gt;=Pool!$L$3,VLOOKUP(A93,Guards!$A$2:$B$101,2,FALSE)="Yes",VLOOKUP(B93,Sites!$A$2:$D$21,2,FALSE)="Yes",C93=VLOOKUP(B93,Sites!$A$2:$D$21,3,FALSE)),"Eligible","Not eligible")),"Review"))</f>
        <v/>
      </c>
    </row>
    <row r="94" ht="23" customHeight="1">
      <c r="A94" s="11" t="n"/>
      <c r="B94" s="11" t="n"/>
      <c r="C94" s="11" t="n"/>
      <c r="D94" s="5" t="n"/>
      <c r="E94" s="12" t="n"/>
      <c r="F94" s="12" t="n"/>
      <c r="G94" s="11" t="n"/>
      <c r="H94" s="11" t="n"/>
      <c r="I94" s="3">
        <f>IF(COUNTA(A94:H94)=0,"",IFERROR(IF(OR(COUNTA(A94:H94)&lt;8,COUNTBLANK(A94:H94)&gt;0,COUNTIF(Guards!$A$2:$A$101,A94)&lt;&gt;1,COUNTIF(Sites!$A$2:$A$21,B94)&lt;&gt;1,COUNTIFS($A$2:$A$101,A94,$B$2:$B$101,B94)&lt;&gt;1,NOT(IFERROR(AND(ISNUMBER(E94),E94=INT(E94),E94&gt;=1,E94&lt;=2958465),FALSE)),NOT(IFERROR(AND(ISNUMBER(F94),F94=INT(F94),F94&gt;=1,F94&lt;=2958465),FALSE)),F94&lt;E94,NOT(IFERROR(AND(ISNUMBER(Pool!$L$3),Pool!$L$3=INT(Pool!$L$3),Pool!$L$3&gt;=1,Pool!$L$3&lt;=2958465),FALSE)),NOT(IFERROR(AND(ISTEXT(C94),LEN(TRIM(C94))&gt;0),FALSE)),NOT(IFERROR(AND(ISTEXT(G94),LEN(TRIM(G94))&gt;0),FALSE)),NOT(IFERROR(AND(ISTEXT(H94),LEN(TRIM(H94))&gt;0),FALSE)),AND(D94&lt;&gt;"Approved",D94&lt;&gt;"Pending",D94&lt;&gt;"Withdrawn"),AND(VLOOKUP(A94,Guards!$A$2:$B$101,2,FALSE)&lt;&gt;"Yes",VLOOKUP(A94,Guards!$A$2:$B$101,2,FALSE)&lt;&gt;"No"),AND(VLOOKUP(B94,Sites!$A$2:$D$21,2,FALSE)&lt;&gt;"Yes",VLOOKUP(B94,Sites!$A$2:$D$21,2,FALSE)&lt;&gt;"No"),NOT(IFERROR(AND(ISTEXT(VLOOKUP(B94,Sites!$A$2:$D$21,3,FALSE)),LEN(TRIM(VLOOKUP(B94,Sites!$A$2:$D$21,3,FALSE)))&gt;0),FALSE))),"Review",IF(AND(D94="Approved",E94&lt;=Pool!$L$3,F94&gt;=Pool!$L$3,VLOOKUP(A94,Guards!$A$2:$B$101,2,FALSE)="Yes",VLOOKUP(B94,Sites!$A$2:$D$21,2,FALSE)="Yes",C94=VLOOKUP(B94,Sites!$A$2:$D$21,3,FALSE)),"Eligible","Not eligible")),"Review"))</f>
        <v/>
      </c>
    </row>
    <row r="95" ht="23" customHeight="1">
      <c r="A95" s="11" t="n"/>
      <c r="B95" s="11" t="n"/>
      <c r="C95" s="11" t="n"/>
      <c r="D95" s="5" t="n"/>
      <c r="E95" s="12" t="n"/>
      <c r="F95" s="12" t="n"/>
      <c r="G95" s="11" t="n"/>
      <c r="H95" s="11" t="n"/>
      <c r="I95" s="6">
        <f>IF(COUNTA(A95:H95)=0,"",IFERROR(IF(OR(COUNTA(A95:H95)&lt;8,COUNTBLANK(A95:H95)&gt;0,COUNTIF(Guards!$A$2:$A$101,A95)&lt;&gt;1,COUNTIF(Sites!$A$2:$A$21,B95)&lt;&gt;1,COUNTIFS($A$2:$A$101,A95,$B$2:$B$101,B95)&lt;&gt;1,NOT(IFERROR(AND(ISNUMBER(E95),E95=INT(E95),E95&gt;=1,E95&lt;=2958465),FALSE)),NOT(IFERROR(AND(ISNUMBER(F95),F95=INT(F95),F95&gt;=1,F95&lt;=2958465),FALSE)),F95&lt;E95,NOT(IFERROR(AND(ISNUMBER(Pool!$L$3),Pool!$L$3=INT(Pool!$L$3),Pool!$L$3&gt;=1,Pool!$L$3&lt;=2958465),FALSE)),NOT(IFERROR(AND(ISTEXT(C95),LEN(TRIM(C95))&gt;0),FALSE)),NOT(IFERROR(AND(ISTEXT(G95),LEN(TRIM(G95))&gt;0),FALSE)),NOT(IFERROR(AND(ISTEXT(H95),LEN(TRIM(H95))&gt;0),FALSE)),AND(D95&lt;&gt;"Approved",D95&lt;&gt;"Pending",D95&lt;&gt;"Withdrawn"),AND(VLOOKUP(A95,Guards!$A$2:$B$101,2,FALSE)&lt;&gt;"Yes",VLOOKUP(A95,Guards!$A$2:$B$101,2,FALSE)&lt;&gt;"No"),AND(VLOOKUP(B95,Sites!$A$2:$D$21,2,FALSE)&lt;&gt;"Yes",VLOOKUP(B95,Sites!$A$2:$D$21,2,FALSE)&lt;&gt;"No"),NOT(IFERROR(AND(ISTEXT(VLOOKUP(B95,Sites!$A$2:$D$21,3,FALSE)),LEN(TRIM(VLOOKUP(B95,Sites!$A$2:$D$21,3,FALSE)))&gt;0),FALSE))),"Review",IF(AND(D95="Approved",E95&lt;=Pool!$L$3,F95&gt;=Pool!$L$3,VLOOKUP(A95,Guards!$A$2:$B$101,2,FALSE)="Yes",VLOOKUP(B95,Sites!$A$2:$D$21,2,FALSE)="Yes",C95=VLOOKUP(B95,Sites!$A$2:$D$21,3,FALSE)),"Eligible","Not eligible")),"Review"))</f>
        <v/>
      </c>
    </row>
    <row r="96" ht="23" customHeight="1">
      <c r="A96" s="11" t="n"/>
      <c r="B96" s="11" t="n"/>
      <c r="C96" s="11" t="n"/>
      <c r="D96" s="5" t="n"/>
      <c r="E96" s="12" t="n"/>
      <c r="F96" s="12" t="n"/>
      <c r="G96" s="11" t="n"/>
      <c r="H96" s="11" t="n"/>
      <c r="I96" s="3">
        <f>IF(COUNTA(A96:H96)=0,"",IFERROR(IF(OR(COUNTA(A96:H96)&lt;8,COUNTBLANK(A96:H96)&gt;0,COUNTIF(Guards!$A$2:$A$101,A96)&lt;&gt;1,COUNTIF(Sites!$A$2:$A$21,B96)&lt;&gt;1,COUNTIFS($A$2:$A$101,A96,$B$2:$B$101,B96)&lt;&gt;1,NOT(IFERROR(AND(ISNUMBER(E96),E96=INT(E96),E96&gt;=1,E96&lt;=2958465),FALSE)),NOT(IFERROR(AND(ISNUMBER(F96),F96=INT(F96),F96&gt;=1,F96&lt;=2958465),FALSE)),F96&lt;E96,NOT(IFERROR(AND(ISNUMBER(Pool!$L$3),Pool!$L$3=INT(Pool!$L$3),Pool!$L$3&gt;=1,Pool!$L$3&lt;=2958465),FALSE)),NOT(IFERROR(AND(ISTEXT(C96),LEN(TRIM(C96))&gt;0),FALSE)),NOT(IFERROR(AND(ISTEXT(G96),LEN(TRIM(G96))&gt;0),FALSE)),NOT(IFERROR(AND(ISTEXT(H96),LEN(TRIM(H96))&gt;0),FALSE)),AND(D96&lt;&gt;"Approved",D96&lt;&gt;"Pending",D96&lt;&gt;"Withdrawn"),AND(VLOOKUP(A96,Guards!$A$2:$B$101,2,FALSE)&lt;&gt;"Yes",VLOOKUP(A96,Guards!$A$2:$B$101,2,FALSE)&lt;&gt;"No"),AND(VLOOKUP(B96,Sites!$A$2:$D$21,2,FALSE)&lt;&gt;"Yes",VLOOKUP(B96,Sites!$A$2:$D$21,2,FALSE)&lt;&gt;"No"),NOT(IFERROR(AND(ISTEXT(VLOOKUP(B96,Sites!$A$2:$D$21,3,FALSE)),LEN(TRIM(VLOOKUP(B96,Sites!$A$2:$D$21,3,FALSE)))&gt;0),FALSE))),"Review",IF(AND(D96="Approved",E96&lt;=Pool!$L$3,F96&gt;=Pool!$L$3,VLOOKUP(A96,Guards!$A$2:$B$101,2,FALSE)="Yes",VLOOKUP(B96,Sites!$A$2:$D$21,2,FALSE)="Yes",C96=VLOOKUP(B96,Sites!$A$2:$D$21,3,FALSE)),"Eligible","Not eligible")),"Review"))</f>
        <v/>
      </c>
    </row>
    <row r="97" ht="23" customHeight="1">
      <c r="A97" s="11" t="n"/>
      <c r="B97" s="11" t="n"/>
      <c r="C97" s="11" t="n"/>
      <c r="D97" s="5" t="n"/>
      <c r="E97" s="12" t="n"/>
      <c r="F97" s="12" t="n"/>
      <c r="G97" s="11" t="n"/>
      <c r="H97" s="11" t="n"/>
      <c r="I97" s="6">
        <f>IF(COUNTA(A97:H97)=0,"",IFERROR(IF(OR(COUNTA(A97:H97)&lt;8,COUNTBLANK(A97:H97)&gt;0,COUNTIF(Guards!$A$2:$A$101,A97)&lt;&gt;1,COUNTIF(Sites!$A$2:$A$21,B97)&lt;&gt;1,COUNTIFS($A$2:$A$101,A97,$B$2:$B$101,B97)&lt;&gt;1,NOT(IFERROR(AND(ISNUMBER(E97),E97=INT(E97),E97&gt;=1,E97&lt;=2958465),FALSE)),NOT(IFERROR(AND(ISNUMBER(F97),F97=INT(F97),F97&gt;=1,F97&lt;=2958465),FALSE)),F97&lt;E97,NOT(IFERROR(AND(ISNUMBER(Pool!$L$3),Pool!$L$3=INT(Pool!$L$3),Pool!$L$3&gt;=1,Pool!$L$3&lt;=2958465),FALSE)),NOT(IFERROR(AND(ISTEXT(C97),LEN(TRIM(C97))&gt;0),FALSE)),NOT(IFERROR(AND(ISTEXT(G97),LEN(TRIM(G97))&gt;0),FALSE)),NOT(IFERROR(AND(ISTEXT(H97),LEN(TRIM(H97))&gt;0),FALSE)),AND(D97&lt;&gt;"Approved",D97&lt;&gt;"Pending",D97&lt;&gt;"Withdrawn"),AND(VLOOKUP(A97,Guards!$A$2:$B$101,2,FALSE)&lt;&gt;"Yes",VLOOKUP(A97,Guards!$A$2:$B$101,2,FALSE)&lt;&gt;"No"),AND(VLOOKUP(B97,Sites!$A$2:$D$21,2,FALSE)&lt;&gt;"Yes",VLOOKUP(B97,Sites!$A$2:$D$21,2,FALSE)&lt;&gt;"No"),NOT(IFERROR(AND(ISTEXT(VLOOKUP(B97,Sites!$A$2:$D$21,3,FALSE)),LEN(TRIM(VLOOKUP(B97,Sites!$A$2:$D$21,3,FALSE)))&gt;0),FALSE))),"Review",IF(AND(D97="Approved",E97&lt;=Pool!$L$3,F97&gt;=Pool!$L$3,VLOOKUP(A97,Guards!$A$2:$B$101,2,FALSE)="Yes",VLOOKUP(B97,Sites!$A$2:$D$21,2,FALSE)="Yes",C97=VLOOKUP(B97,Sites!$A$2:$D$21,3,FALSE)),"Eligible","Not eligible")),"Review"))</f>
        <v/>
      </c>
    </row>
    <row r="98" ht="23" customHeight="1">
      <c r="A98" s="11" t="n"/>
      <c r="B98" s="11" t="n"/>
      <c r="C98" s="11" t="n"/>
      <c r="D98" s="5" t="n"/>
      <c r="E98" s="12" t="n"/>
      <c r="F98" s="12" t="n"/>
      <c r="G98" s="11" t="n"/>
      <c r="H98" s="11" t="n"/>
      <c r="I98" s="3">
        <f>IF(COUNTA(A98:H98)=0,"",IFERROR(IF(OR(COUNTA(A98:H98)&lt;8,COUNTBLANK(A98:H98)&gt;0,COUNTIF(Guards!$A$2:$A$101,A98)&lt;&gt;1,COUNTIF(Sites!$A$2:$A$21,B98)&lt;&gt;1,COUNTIFS($A$2:$A$101,A98,$B$2:$B$101,B98)&lt;&gt;1,NOT(IFERROR(AND(ISNUMBER(E98),E98=INT(E98),E98&gt;=1,E98&lt;=2958465),FALSE)),NOT(IFERROR(AND(ISNUMBER(F98),F98=INT(F98),F98&gt;=1,F98&lt;=2958465),FALSE)),F98&lt;E98,NOT(IFERROR(AND(ISNUMBER(Pool!$L$3),Pool!$L$3=INT(Pool!$L$3),Pool!$L$3&gt;=1,Pool!$L$3&lt;=2958465),FALSE)),NOT(IFERROR(AND(ISTEXT(C98),LEN(TRIM(C98))&gt;0),FALSE)),NOT(IFERROR(AND(ISTEXT(G98),LEN(TRIM(G98))&gt;0),FALSE)),NOT(IFERROR(AND(ISTEXT(H98),LEN(TRIM(H98))&gt;0),FALSE)),AND(D98&lt;&gt;"Approved",D98&lt;&gt;"Pending",D98&lt;&gt;"Withdrawn"),AND(VLOOKUP(A98,Guards!$A$2:$B$101,2,FALSE)&lt;&gt;"Yes",VLOOKUP(A98,Guards!$A$2:$B$101,2,FALSE)&lt;&gt;"No"),AND(VLOOKUP(B98,Sites!$A$2:$D$21,2,FALSE)&lt;&gt;"Yes",VLOOKUP(B98,Sites!$A$2:$D$21,2,FALSE)&lt;&gt;"No"),NOT(IFERROR(AND(ISTEXT(VLOOKUP(B98,Sites!$A$2:$D$21,3,FALSE)),LEN(TRIM(VLOOKUP(B98,Sites!$A$2:$D$21,3,FALSE)))&gt;0),FALSE))),"Review",IF(AND(D98="Approved",E98&lt;=Pool!$L$3,F98&gt;=Pool!$L$3,VLOOKUP(A98,Guards!$A$2:$B$101,2,FALSE)="Yes",VLOOKUP(B98,Sites!$A$2:$D$21,2,FALSE)="Yes",C98=VLOOKUP(B98,Sites!$A$2:$D$21,3,FALSE)),"Eligible","Not eligible")),"Review"))</f>
        <v/>
      </c>
    </row>
    <row r="99" ht="23" customHeight="1">
      <c r="A99" s="11" t="n"/>
      <c r="B99" s="11" t="n"/>
      <c r="C99" s="11" t="n"/>
      <c r="D99" s="5" t="n"/>
      <c r="E99" s="12" t="n"/>
      <c r="F99" s="12" t="n"/>
      <c r="G99" s="11" t="n"/>
      <c r="H99" s="11" t="n"/>
      <c r="I99" s="6">
        <f>IF(COUNTA(A99:H99)=0,"",IFERROR(IF(OR(COUNTA(A99:H99)&lt;8,COUNTBLANK(A99:H99)&gt;0,COUNTIF(Guards!$A$2:$A$101,A99)&lt;&gt;1,COUNTIF(Sites!$A$2:$A$21,B99)&lt;&gt;1,COUNTIFS($A$2:$A$101,A99,$B$2:$B$101,B99)&lt;&gt;1,NOT(IFERROR(AND(ISNUMBER(E99),E99=INT(E99),E99&gt;=1,E99&lt;=2958465),FALSE)),NOT(IFERROR(AND(ISNUMBER(F99),F99=INT(F99),F99&gt;=1,F99&lt;=2958465),FALSE)),F99&lt;E99,NOT(IFERROR(AND(ISNUMBER(Pool!$L$3),Pool!$L$3=INT(Pool!$L$3),Pool!$L$3&gt;=1,Pool!$L$3&lt;=2958465),FALSE)),NOT(IFERROR(AND(ISTEXT(C99),LEN(TRIM(C99))&gt;0),FALSE)),NOT(IFERROR(AND(ISTEXT(G99),LEN(TRIM(G99))&gt;0),FALSE)),NOT(IFERROR(AND(ISTEXT(H99),LEN(TRIM(H99))&gt;0),FALSE)),AND(D99&lt;&gt;"Approved",D99&lt;&gt;"Pending",D99&lt;&gt;"Withdrawn"),AND(VLOOKUP(A99,Guards!$A$2:$B$101,2,FALSE)&lt;&gt;"Yes",VLOOKUP(A99,Guards!$A$2:$B$101,2,FALSE)&lt;&gt;"No"),AND(VLOOKUP(B99,Sites!$A$2:$D$21,2,FALSE)&lt;&gt;"Yes",VLOOKUP(B99,Sites!$A$2:$D$21,2,FALSE)&lt;&gt;"No"),NOT(IFERROR(AND(ISTEXT(VLOOKUP(B99,Sites!$A$2:$D$21,3,FALSE)),LEN(TRIM(VLOOKUP(B99,Sites!$A$2:$D$21,3,FALSE)))&gt;0),FALSE))),"Review",IF(AND(D99="Approved",E99&lt;=Pool!$L$3,F99&gt;=Pool!$L$3,VLOOKUP(A99,Guards!$A$2:$B$101,2,FALSE)="Yes",VLOOKUP(B99,Sites!$A$2:$D$21,2,FALSE)="Yes",C99=VLOOKUP(B99,Sites!$A$2:$D$21,3,FALSE)),"Eligible","Not eligible")),"Review"))</f>
        <v/>
      </c>
    </row>
    <row r="100" ht="23" customHeight="1">
      <c r="A100" s="11" t="n"/>
      <c r="B100" s="11" t="n"/>
      <c r="C100" s="11" t="n"/>
      <c r="D100" s="5" t="n"/>
      <c r="E100" s="12" t="n"/>
      <c r="F100" s="12" t="n"/>
      <c r="G100" s="11" t="n"/>
      <c r="H100" s="11" t="n"/>
      <c r="I100" s="3">
        <f>IF(COUNTA(A100:H100)=0,"",IFERROR(IF(OR(COUNTA(A100:H100)&lt;8,COUNTBLANK(A100:H100)&gt;0,COUNTIF(Guards!$A$2:$A$101,A100)&lt;&gt;1,COUNTIF(Sites!$A$2:$A$21,B100)&lt;&gt;1,COUNTIFS($A$2:$A$101,A100,$B$2:$B$101,B100)&lt;&gt;1,NOT(IFERROR(AND(ISNUMBER(E100),E100=INT(E100),E100&gt;=1,E100&lt;=2958465),FALSE)),NOT(IFERROR(AND(ISNUMBER(F100),F100=INT(F100),F100&gt;=1,F100&lt;=2958465),FALSE)),F100&lt;E100,NOT(IFERROR(AND(ISNUMBER(Pool!$L$3),Pool!$L$3=INT(Pool!$L$3),Pool!$L$3&gt;=1,Pool!$L$3&lt;=2958465),FALSE)),NOT(IFERROR(AND(ISTEXT(C100),LEN(TRIM(C100))&gt;0),FALSE)),NOT(IFERROR(AND(ISTEXT(G100),LEN(TRIM(G100))&gt;0),FALSE)),NOT(IFERROR(AND(ISTEXT(H100),LEN(TRIM(H100))&gt;0),FALSE)),AND(D100&lt;&gt;"Approved",D100&lt;&gt;"Pending",D100&lt;&gt;"Withdrawn"),AND(VLOOKUP(A100,Guards!$A$2:$B$101,2,FALSE)&lt;&gt;"Yes",VLOOKUP(A100,Guards!$A$2:$B$101,2,FALSE)&lt;&gt;"No"),AND(VLOOKUP(B100,Sites!$A$2:$D$21,2,FALSE)&lt;&gt;"Yes",VLOOKUP(B100,Sites!$A$2:$D$21,2,FALSE)&lt;&gt;"No"),NOT(IFERROR(AND(ISTEXT(VLOOKUP(B100,Sites!$A$2:$D$21,3,FALSE)),LEN(TRIM(VLOOKUP(B100,Sites!$A$2:$D$21,3,FALSE)))&gt;0),FALSE))),"Review",IF(AND(D100="Approved",E100&lt;=Pool!$L$3,F100&gt;=Pool!$L$3,VLOOKUP(A100,Guards!$A$2:$B$101,2,FALSE)="Yes",VLOOKUP(B100,Sites!$A$2:$D$21,2,FALSE)="Yes",C100=VLOOKUP(B100,Sites!$A$2:$D$21,3,FALSE)),"Eligible","Not eligible")),"Review"))</f>
        <v/>
      </c>
    </row>
    <row r="101" ht="23" customHeight="1">
      <c r="A101" s="11" t="n"/>
      <c r="B101" s="11" t="n"/>
      <c r="C101" s="11" t="n"/>
      <c r="D101" s="5" t="n"/>
      <c r="E101" s="12" t="n"/>
      <c r="F101" s="12" t="n"/>
      <c r="G101" s="11" t="n"/>
      <c r="H101" s="11" t="n"/>
      <c r="I101" s="6">
        <f>IF(COUNTA(A101:H101)=0,"",IFERROR(IF(OR(COUNTA(A101:H101)&lt;8,COUNTBLANK(A101:H101)&gt;0,COUNTIF(Guards!$A$2:$A$101,A101)&lt;&gt;1,COUNTIF(Sites!$A$2:$A$21,B101)&lt;&gt;1,COUNTIFS($A$2:$A$101,A101,$B$2:$B$101,B101)&lt;&gt;1,NOT(IFERROR(AND(ISNUMBER(E101),E101=INT(E101),E101&gt;=1,E101&lt;=2958465),FALSE)),NOT(IFERROR(AND(ISNUMBER(F101),F101=INT(F101),F101&gt;=1,F101&lt;=2958465),FALSE)),F101&lt;E101,NOT(IFERROR(AND(ISNUMBER(Pool!$L$3),Pool!$L$3=INT(Pool!$L$3),Pool!$L$3&gt;=1,Pool!$L$3&lt;=2958465),FALSE)),NOT(IFERROR(AND(ISTEXT(C101),LEN(TRIM(C101))&gt;0),FALSE)),NOT(IFERROR(AND(ISTEXT(G101),LEN(TRIM(G101))&gt;0),FALSE)),NOT(IFERROR(AND(ISTEXT(H101),LEN(TRIM(H101))&gt;0),FALSE)),AND(D101&lt;&gt;"Approved",D101&lt;&gt;"Pending",D101&lt;&gt;"Withdrawn"),AND(VLOOKUP(A101,Guards!$A$2:$B$101,2,FALSE)&lt;&gt;"Yes",VLOOKUP(A101,Guards!$A$2:$B$101,2,FALSE)&lt;&gt;"No"),AND(VLOOKUP(B101,Sites!$A$2:$D$21,2,FALSE)&lt;&gt;"Yes",VLOOKUP(B101,Sites!$A$2:$D$21,2,FALSE)&lt;&gt;"No"),NOT(IFERROR(AND(ISTEXT(VLOOKUP(B101,Sites!$A$2:$D$21,3,FALSE)),LEN(TRIM(VLOOKUP(B101,Sites!$A$2:$D$21,3,FALSE)))&gt;0),FALSE))),"Review",IF(AND(D101="Approved",E101&lt;=Pool!$L$3,F101&gt;=Pool!$L$3,VLOOKUP(A101,Guards!$A$2:$B$101,2,FALSE)="Yes",VLOOKUP(B101,Sites!$A$2:$D$21,2,FALSE)="Yes",C101=VLOOKUP(B101,Sites!$A$2:$D$21,3,FALSE)),"Eligible","Not eligible")),"Review"))</f>
        <v/>
      </c>
    </row>
  </sheetData>
  <autoFilter ref="A1:I101"/>
  <conditionalFormatting sqref="A2:I101">
    <cfRule type="expression" priority="1" dxfId="2" stopIfTrue="1">
      <formula>AND($A2&lt;&gt;"",$B2&lt;&gt;"",COUNTIFS($A$2:$A$101,$A2,$B$2:$B$101,$B2)&gt;1)</formula>
    </cfRule>
  </conditionalFormatting>
  <conditionalFormatting sqref="I2:I101">
    <cfRule type="expression" priority="2" dxfId="0">
      <formula>I2="Eligible"</formula>
    </cfRule>
    <cfRule type="expression" priority="3" dxfId="1">
      <formula>I2="Review"</formula>
    </cfRule>
    <cfRule type="expression" priority="4" dxfId="2">
      <formula>I2="Not eligible"</formula>
    </cfRule>
  </conditionalFormatting>
  <dataValidations count="7">
    <dataValidation sqref="A2:A101" showDropDown="0" showInputMessage="1" showErrorMessage="1" allowBlank="0" errorTitle="Check this input" error="Use the permitted values. Review alerts after pasting data." promptTitle="Editable input" prompt="Select a guard master ID." type="list" errorStyle="stop">
      <formula1>INDIRECT("Guards!$A$2:$A$101")</formula1>
    </dataValidation>
    <dataValidation sqref="B2:B101" showDropDown="0" showInputMessage="1" showErrorMessage="1" allowBlank="0" errorTitle="Check this input" error="Use the permitted values. Review alerts after pasting data." promptTitle="Editable input" prompt="Select a site master ID." type="list" errorStyle="stop">
      <formula1>INDIRECT("Sites!$A$2:$A$21")</formula1>
    </dataValidation>
    <dataValidation sqref="D2:D101" showDropDown="0" showInputMessage="1" showErrorMessage="1" allowBlank="0" errorTitle="Check this input" error="Use the permitted values. Review alerts after pasting data." promptTitle="Editable input" prompt="Enter the documented current decision." type="list" errorStyle="stop">
      <formula1>"Approved,Pending,Withdrawn"</formula1>
    </dataValidation>
    <dataValidation sqref="C2:C101" showDropDown="0" showInputMessage="1" showErrorMessage="1" allowBlank="0" errorTitle="Check this input" error="Use the permitted values. Review alerts after pasting data." promptTitle="Editable input" prompt="Enter nonempty text. Use nonsensitive references and labels." type="custom" errorStyle="stop">
      <formula1>OR(C2="",IFERROR(AND(ISTEXT(C2),LEN(TRIM(C2))&gt;0),FALSE))</formula1>
    </dataValidation>
    <dataValidation sqref="G2:H101" showDropDown="0" showInputMessage="1" showErrorMessage="1" allowBlank="0" errorTitle="Check this input" error="Use the permitted values. Review alerts after pasting data." promptTitle="Editable input" prompt="Enter nonempty text. Use nonsensitive references and labels." type="custom" errorStyle="stop">
      <formula1>OR(G2="",IFERROR(AND(ISTEXT(G2),LEN(TRIM(G2))&gt;0),FALSE))</formula1>
    </dataValidation>
    <dataValidation sqref="E2:E101" showDropDown="0" showInputMessage="1" showErrorMessage="1" allowBlank="0" errorTitle="Check this input" error="Use the permitted values. Review alerts after pasting data." promptTitle="Editable input" prompt="Enter a whole-number Excel date, displayed as MM/DD/YYYY." type="custom" errorStyle="stop">
      <formula1>OR(E2="",IFERROR(AND(ISNUMBER(E2),E2=INT(E2),E2&gt;=1,E2&lt;=2958465),FALSE))</formula1>
    </dataValidation>
    <dataValidation sqref="F2:F101" showDropDown="0" showInputMessage="1" showErrorMessage="1" allowBlank="0" errorTitle="Check this input" error="Use the permitted values. Review alerts after pasting data." promptTitle="Editable input" prompt="Enter a whole date on or after Valid From." type="custom" errorStyle="stop">
      <formula1>OR(F2="",IFERROR(AND(IFERROR(AND(ISNUMBER(F2),F2=INT(F2),F2&gt;=1,F2&lt;=2958465),FALSE),IFERROR(AND(ISNUMBER(E2),E2=INT(E2),E2&gt;=1,E2&lt;=2958465),FALSE),F2&gt;=E2),FALSE))</formula1>
    </dataValidation>
  </dataValidations>
  <printOptions horizontalCentered="1"/>
  <pageMargins left="0.75" right="0.75" top="1" bottom="1" header="0.5" footer="0.5"/>
  <pageSetup orientation="landscape" paperSize="9" fitToHeight="0" fitToWidth="1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tabColor rgb="00143D32"/>
    <outlinePr summaryBelow="1" summaryRight="0"/>
    <pageSetUpPr fitToPage="1"/>
  </sheetPr>
  <dimension ref="A1:E101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2" customWidth="1" min="2" max="2"/>
    <col width="30" customWidth="1" min="4" max="4"/>
    <col width="65" customWidth="1" min="5" max="5"/>
  </cols>
  <sheetData>
    <row r="1" ht="34" customHeight="1">
      <c r="A1" s="1" t="inlineStr">
        <is>
          <t>Guard ID</t>
        </is>
      </c>
      <c r="B1" s="1" t="inlineStr">
        <is>
          <t>Active</t>
        </is>
      </c>
      <c r="D1" s="2" t="inlineStr">
        <is>
          <t>Guard master</t>
        </is>
      </c>
      <c r="E1" s="2" t="inlineStr">
        <is>
          <t>Fictional examples only</t>
        </is>
      </c>
    </row>
    <row r="2" ht="48" customHeight="1">
      <c r="A2" s="11" t="inlineStr">
        <is>
          <t>FG01</t>
        </is>
      </c>
      <c r="B2" s="5" t="inlineStr">
        <is>
          <t>Yes</t>
        </is>
      </c>
      <c r="D2" s="4" t="inlineStr">
        <is>
          <t>Editable active status</t>
        </is>
      </c>
      <c r="E2" s="9" t="inlineStr">
        <is>
          <t>Yes or No is an operational assumption, not an attendance or availability record.</t>
        </is>
      </c>
    </row>
    <row r="3" ht="48" customHeight="1">
      <c r="A3" s="11" t="inlineStr">
        <is>
          <t>FG02</t>
        </is>
      </c>
      <c r="B3" s="5" t="inlineStr">
        <is>
          <t>Yes</t>
        </is>
      </c>
      <c r="D3" s="4" t="inlineStr">
        <is>
          <t>Unique IDs</t>
        </is>
      </c>
      <c r="E3" s="9" t="inlineStr">
        <is>
          <t>Keep one row per guard ID. Duplicate IDs are highlighted and cannot qualify.</t>
        </is>
      </c>
    </row>
    <row r="4" ht="48" customHeight="1">
      <c r="A4" s="11" t="inlineStr">
        <is>
          <t>FG03</t>
        </is>
      </c>
      <c r="B4" s="5" t="inlineStr">
        <is>
          <t>Yes</t>
        </is>
      </c>
      <c r="D4" s="4" t="inlineStr">
        <is>
          <t>Prepared capacity</t>
        </is>
      </c>
      <c r="E4" s="9" t="inlineStr">
        <is>
          <t>Rows 2–101 support 100 guards. Pool mirrors these rows. Do not overwrite Pool formulas.</t>
        </is>
      </c>
    </row>
    <row r="5" ht="23" customHeight="1">
      <c r="A5" s="11" t="inlineStr">
        <is>
          <t>FG04</t>
        </is>
      </c>
      <c r="B5" s="5" t="inlineStr">
        <is>
          <t>Yes</t>
        </is>
      </c>
    </row>
    <row r="6" ht="23" customHeight="1">
      <c r="A6" s="11" t="inlineStr">
        <is>
          <t>FG05</t>
        </is>
      </c>
      <c r="B6" s="5" t="inlineStr">
        <is>
          <t>No</t>
        </is>
      </c>
    </row>
    <row r="7" ht="23" customHeight="1">
      <c r="A7" s="11" t="inlineStr">
        <is>
          <t>FG06</t>
        </is>
      </c>
      <c r="B7" s="5" t="inlineStr">
        <is>
          <t>Yes</t>
        </is>
      </c>
    </row>
    <row r="8" ht="23" customHeight="1">
      <c r="A8" s="11" t="inlineStr">
        <is>
          <t>FG07</t>
        </is>
      </c>
      <c r="B8" s="5" t="inlineStr">
        <is>
          <t>Yes</t>
        </is>
      </c>
    </row>
    <row r="9" ht="23" customHeight="1">
      <c r="A9" s="11" t="inlineStr">
        <is>
          <t>FG08</t>
        </is>
      </c>
      <c r="B9" s="5" t="inlineStr">
        <is>
          <t>Yes</t>
        </is>
      </c>
    </row>
    <row r="10" ht="23" customHeight="1">
      <c r="A10" s="11" t="n"/>
      <c r="B10" s="5" t="n"/>
    </row>
    <row r="11" ht="23" customHeight="1">
      <c r="A11" s="11" t="n"/>
      <c r="B11" s="5" t="n"/>
    </row>
    <row r="12" ht="23" customHeight="1">
      <c r="A12" s="11" t="n"/>
      <c r="B12" s="5" t="n"/>
    </row>
    <row r="13" ht="23" customHeight="1">
      <c r="A13" s="11" t="n"/>
      <c r="B13" s="5" t="n"/>
    </row>
    <row r="14" ht="23" customHeight="1">
      <c r="A14" s="11" t="n"/>
      <c r="B14" s="5" t="n"/>
    </row>
    <row r="15" ht="23" customHeight="1">
      <c r="A15" s="11" t="n"/>
      <c r="B15" s="5" t="n"/>
    </row>
    <row r="16" ht="23" customHeight="1">
      <c r="A16" s="11" t="n"/>
      <c r="B16" s="5" t="n"/>
    </row>
    <row r="17" ht="23" customHeight="1">
      <c r="A17" s="11" t="n"/>
      <c r="B17" s="5" t="n"/>
    </row>
    <row r="18" ht="23" customHeight="1">
      <c r="A18" s="11" t="n"/>
      <c r="B18" s="5" t="n"/>
    </row>
    <row r="19" ht="23" customHeight="1">
      <c r="A19" s="11" t="n"/>
      <c r="B19" s="5" t="n"/>
    </row>
    <row r="20" ht="23" customHeight="1">
      <c r="A20" s="11" t="n"/>
      <c r="B20" s="5" t="n"/>
    </row>
    <row r="21" ht="23" customHeight="1">
      <c r="A21" s="11" t="n"/>
      <c r="B21" s="5" t="n"/>
    </row>
    <row r="22" ht="23" customHeight="1">
      <c r="A22" s="11" t="n"/>
      <c r="B22" s="5" t="n"/>
    </row>
    <row r="23" ht="23" customHeight="1">
      <c r="A23" s="11" t="n"/>
      <c r="B23" s="5" t="n"/>
    </row>
    <row r="24" ht="23" customHeight="1">
      <c r="A24" s="11" t="n"/>
      <c r="B24" s="5" t="n"/>
    </row>
    <row r="25" ht="23" customHeight="1">
      <c r="A25" s="11" t="n"/>
      <c r="B25" s="5" t="n"/>
    </row>
    <row r="26" ht="23" customHeight="1">
      <c r="A26" s="11" t="n"/>
      <c r="B26" s="5" t="n"/>
    </row>
    <row r="27" ht="23" customHeight="1">
      <c r="A27" s="11" t="n"/>
      <c r="B27" s="5" t="n"/>
    </row>
    <row r="28" ht="23" customHeight="1">
      <c r="A28" s="11" t="n"/>
      <c r="B28" s="5" t="n"/>
    </row>
    <row r="29" ht="23" customHeight="1">
      <c r="A29" s="11" t="n"/>
      <c r="B29" s="5" t="n"/>
    </row>
    <row r="30" ht="23" customHeight="1">
      <c r="A30" s="11" t="n"/>
      <c r="B30" s="5" t="n"/>
    </row>
    <row r="31" ht="23" customHeight="1">
      <c r="A31" s="11" t="n"/>
      <c r="B31" s="5" t="n"/>
    </row>
    <row r="32" ht="23" customHeight="1">
      <c r="A32" s="11" t="n"/>
      <c r="B32" s="5" t="n"/>
    </row>
    <row r="33" ht="23" customHeight="1">
      <c r="A33" s="11" t="n"/>
      <c r="B33" s="5" t="n"/>
    </row>
    <row r="34" ht="23" customHeight="1">
      <c r="A34" s="11" t="n"/>
      <c r="B34" s="5" t="n"/>
    </row>
    <row r="35" ht="23" customHeight="1">
      <c r="A35" s="11" t="n"/>
      <c r="B35" s="5" t="n"/>
    </row>
    <row r="36" ht="23" customHeight="1">
      <c r="A36" s="11" t="n"/>
      <c r="B36" s="5" t="n"/>
    </row>
    <row r="37" ht="23" customHeight="1">
      <c r="A37" s="11" t="n"/>
      <c r="B37" s="5" t="n"/>
    </row>
    <row r="38" ht="23" customHeight="1">
      <c r="A38" s="11" t="n"/>
      <c r="B38" s="5" t="n"/>
    </row>
    <row r="39" ht="23" customHeight="1">
      <c r="A39" s="11" t="n"/>
      <c r="B39" s="5" t="n"/>
    </row>
    <row r="40" ht="23" customHeight="1">
      <c r="A40" s="11" t="n"/>
      <c r="B40" s="5" t="n"/>
    </row>
    <row r="41" ht="23" customHeight="1">
      <c r="A41" s="11" t="n"/>
      <c r="B41" s="5" t="n"/>
    </row>
    <row r="42" ht="23" customHeight="1">
      <c r="A42" s="11" t="n"/>
      <c r="B42" s="5" t="n"/>
    </row>
    <row r="43" ht="23" customHeight="1">
      <c r="A43" s="11" t="n"/>
      <c r="B43" s="5" t="n"/>
    </row>
    <row r="44" ht="23" customHeight="1">
      <c r="A44" s="11" t="n"/>
      <c r="B44" s="5" t="n"/>
    </row>
    <row r="45" ht="23" customHeight="1">
      <c r="A45" s="11" t="n"/>
      <c r="B45" s="5" t="n"/>
    </row>
    <row r="46" ht="23" customHeight="1">
      <c r="A46" s="11" t="n"/>
      <c r="B46" s="5" t="n"/>
    </row>
    <row r="47" ht="23" customHeight="1">
      <c r="A47" s="11" t="n"/>
      <c r="B47" s="5" t="n"/>
    </row>
    <row r="48" ht="23" customHeight="1">
      <c r="A48" s="11" t="n"/>
      <c r="B48" s="5" t="n"/>
    </row>
    <row r="49" ht="23" customHeight="1">
      <c r="A49" s="11" t="n"/>
      <c r="B49" s="5" t="n"/>
    </row>
    <row r="50" ht="23" customHeight="1">
      <c r="A50" s="11" t="n"/>
      <c r="B50" s="5" t="n"/>
    </row>
    <row r="51" ht="23" customHeight="1">
      <c r="A51" s="11" t="n"/>
      <c r="B51" s="5" t="n"/>
    </row>
    <row r="52" ht="23" customHeight="1">
      <c r="A52" s="11" t="n"/>
      <c r="B52" s="5" t="n"/>
    </row>
    <row r="53" ht="23" customHeight="1">
      <c r="A53" s="11" t="n"/>
      <c r="B53" s="5" t="n"/>
    </row>
    <row r="54" ht="23" customHeight="1">
      <c r="A54" s="11" t="n"/>
      <c r="B54" s="5" t="n"/>
    </row>
    <row r="55" ht="23" customHeight="1">
      <c r="A55" s="11" t="n"/>
      <c r="B55" s="5" t="n"/>
    </row>
    <row r="56" ht="23" customHeight="1">
      <c r="A56" s="11" t="n"/>
      <c r="B56" s="5" t="n"/>
    </row>
    <row r="57" ht="23" customHeight="1">
      <c r="A57" s="11" t="n"/>
      <c r="B57" s="5" t="n"/>
    </row>
    <row r="58" ht="23" customHeight="1">
      <c r="A58" s="11" t="n"/>
      <c r="B58" s="5" t="n"/>
    </row>
    <row r="59" ht="23" customHeight="1">
      <c r="A59" s="11" t="n"/>
      <c r="B59" s="5" t="n"/>
    </row>
    <row r="60" ht="23" customHeight="1">
      <c r="A60" s="11" t="n"/>
      <c r="B60" s="5" t="n"/>
    </row>
    <row r="61" ht="23" customHeight="1">
      <c r="A61" s="11" t="n"/>
      <c r="B61" s="5" t="n"/>
    </row>
    <row r="62" ht="23" customHeight="1">
      <c r="A62" s="11" t="n"/>
      <c r="B62" s="5" t="n"/>
    </row>
    <row r="63" ht="23" customHeight="1">
      <c r="A63" s="11" t="n"/>
      <c r="B63" s="5" t="n"/>
    </row>
    <row r="64" ht="23" customHeight="1">
      <c r="A64" s="11" t="n"/>
      <c r="B64" s="5" t="n"/>
    </row>
    <row r="65" ht="23" customHeight="1">
      <c r="A65" s="11" t="n"/>
      <c r="B65" s="5" t="n"/>
    </row>
    <row r="66" ht="23" customHeight="1">
      <c r="A66" s="11" t="n"/>
      <c r="B66" s="5" t="n"/>
    </row>
    <row r="67" ht="23" customHeight="1">
      <c r="A67" s="11" t="n"/>
      <c r="B67" s="5" t="n"/>
    </row>
    <row r="68" ht="23" customHeight="1">
      <c r="A68" s="11" t="n"/>
      <c r="B68" s="5" t="n"/>
    </row>
    <row r="69" ht="23" customHeight="1">
      <c r="A69" s="11" t="n"/>
      <c r="B69" s="5" t="n"/>
    </row>
    <row r="70" ht="23" customHeight="1">
      <c r="A70" s="11" t="n"/>
      <c r="B70" s="5" t="n"/>
    </row>
    <row r="71" ht="23" customHeight="1">
      <c r="A71" s="11" t="n"/>
      <c r="B71" s="5" t="n"/>
    </row>
    <row r="72" ht="23" customHeight="1">
      <c r="A72" s="11" t="n"/>
      <c r="B72" s="5" t="n"/>
    </row>
    <row r="73" ht="23" customHeight="1">
      <c r="A73" s="11" t="n"/>
      <c r="B73" s="5" t="n"/>
    </row>
    <row r="74" ht="23" customHeight="1">
      <c r="A74" s="11" t="n"/>
      <c r="B74" s="5" t="n"/>
    </row>
    <row r="75" ht="23" customHeight="1">
      <c r="A75" s="11" t="n"/>
      <c r="B75" s="5" t="n"/>
    </row>
    <row r="76" ht="23" customHeight="1">
      <c r="A76" s="11" t="n"/>
      <c r="B76" s="5" t="n"/>
    </row>
    <row r="77" ht="23" customHeight="1">
      <c r="A77" s="11" t="n"/>
      <c r="B77" s="5" t="n"/>
    </row>
    <row r="78" ht="23" customHeight="1">
      <c r="A78" s="11" t="n"/>
      <c r="B78" s="5" t="n"/>
    </row>
    <row r="79" ht="23" customHeight="1">
      <c r="A79" s="11" t="n"/>
      <c r="B79" s="5" t="n"/>
    </row>
    <row r="80" ht="23" customHeight="1">
      <c r="A80" s="11" t="n"/>
      <c r="B80" s="5" t="n"/>
    </row>
    <row r="81" ht="23" customHeight="1">
      <c r="A81" s="11" t="n"/>
      <c r="B81" s="5" t="n"/>
    </row>
    <row r="82" ht="23" customHeight="1">
      <c r="A82" s="11" t="n"/>
      <c r="B82" s="5" t="n"/>
    </row>
    <row r="83" ht="23" customHeight="1">
      <c r="A83" s="11" t="n"/>
      <c r="B83" s="5" t="n"/>
    </row>
    <row r="84" ht="23" customHeight="1">
      <c r="A84" s="11" t="n"/>
      <c r="B84" s="5" t="n"/>
    </row>
    <row r="85" ht="23" customHeight="1">
      <c r="A85" s="11" t="n"/>
      <c r="B85" s="5" t="n"/>
    </row>
    <row r="86" ht="23" customHeight="1">
      <c r="A86" s="11" t="n"/>
      <c r="B86" s="5" t="n"/>
    </row>
    <row r="87" ht="23" customHeight="1">
      <c r="A87" s="11" t="n"/>
      <c r="B87" s="5" t="n"/>
    </row>
    <row r="88" ht="23" customHeight="1">
      <c r="A88" s="11" t="n"/>
      <c r="B88" s="5" t="n"/>
    </row>
    <row r="89" ht="23" customHeight="1">
      <c r="A89" s="11" t="n"/>
      <c r="B89" s="5" t="n"/>
    </row>
    <row r="90" ht="23" customHeight="1">
      <c r="A90" s="11" t="n"/>
      <c r="B90" s="5" t="n"/>
    </row>
    <row r="91" ht="23" customHeight="1">
      <c r="A91" s="11" t="n"/>
      <c r="B91" s="5" t="n"/>
    </row>
    <row r="92" ht="23" customHeight="1">
      <c r="A92" s="11" t="n"/>
      <c r="B92" s="5" t="n"/>
    </row>
    <row r="93" ht="23" customHeight="1">
      <c r="A93" s="11" t="n"/>
      <c r="B93" s="5" t="n"/>
    </row>
    <row r="94" ht="23" customHeight="1">
      <c r="A94" s="11" t="n"/>
      <c r="B94" s="5" t="n"/>
    </row>
    <row r="95" ht="23" customHeight="1">
      <c r="A95" s="11" t="n"/>
      <c r="B95" s="5" t="n"/>
    </row>
    <row r="96" ht="23" customHeight="1">
      <c r="A96" s="11" t="n"/>
      <c r="B96" s="5" t="n"/>
    </row>
    <row r="97" ht="23" customHeight="1">
      <c r="A97" s="11" t="n"/>
      <c r="B97" s="5" t="n"/>
    </row>
    <row r="98" ht="23" customHeight="1">
      <c r="A98" s="11" t="n"/>
      <c r="B98" s="5" t="n"/>
    </row>
    <row r="99" ht="23" customHeight="1">
      <c r="A99" s="11" t="n"/>
      <c r="B99" s="5" t="n"/>
    </row>
    <row r="100" ht="23" customHeight="1">
      <c r="A100" s="11" t="n"/>
      <c r="B100" s="5" t="n"/>
    </row>
    <row r="101" ht="23" customHeight="1">
      <c r="A101" s="11" t="n"/>
      <c r="B101" s="5" t="n"/>
    </row>
  </sheetData>
  <autoFilter ref="A1:B101"/>
  <conditionalFormatting sqref="A2:B101">
    <cfRule type="expression" priority="1" dxfId="2" stopIfTrue="1">
      <formula>AND($A2&lt;&gt;"",COUNTIF($A$2:$A$101,$A2)&gt;1)</formula>
    </cfRule>
  </conditionalFormatting>
  <dataValidations count="2">
    <dataValidation sqref="B2:B101" showDropDown="0" showInputMessage="1" showErrorMessage="1" allowBlank="0" errorTitle="Check this input" error="Use the permitted values. Review alerts after pasting data." promptTitle="Editable input" prompt="Editable active-status assumption." type="list" errorStyle="stop">
      <formula1>"Yes,No"</formula1>
    </dataValidation>
    <dataValidation sqref="A2:A101" showDropDown="0" showInputMessage="1" showErrorMessage="1" allowBlank="0" errorTitle="Check this input" error="Use the permitted values. Review alerts after pasting data." promptTitle="Editable input" prompt="Enter nonempty text. Use nonsensitive references and labels." type="custom" errorStyle="stop">
      <formula1>OR(A2="",IFERROR(AND(ISTEXT(A2),LEN(TRIM(A2))&gt;0),FALSE))</formula1>
    </dataValidation>
  </dataValidations>
  <printOptions horizontalCentered="1"/>
  <pageMargins left="0.75" right="0.75" top="1" bottom="1" header="0.5" footer="0.5"/>
  <pageSetup orientation="landscape" paperSize="9" fitToHeight="0" fitToWidth="1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tabColor rgb="00143D32"/>
    <outlinePr summaryBelow="1" summaryRight="0"/>
    <pageSetUpPr fitToPage="1"/>
  </sheetPr>
  <dimension ref="A1:G21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2" customWidth="1" min="2" max="2"/>
    <col width="24" customWidth="1" min="3" max="3"/>
    <col width="30" customWidth="1" min="4" max="4"/>
    <col width="29" customWidth="1" min="6" max="6"/>
    <col width="57" customWidth="1" min="7" max="7"/>
  </cols>
  <sheetData>
    <row r="1" ht="34" customHeight="1">
      <c r="A1" s="1" t="inlineStr">
        <is>
          <t>Site ID</t>
        </is>
      </c>
      <c r="B1" s="1" t="inlineStr">
        <is>
          <t>Active</t>
        </is>
      </c>
      <c r="C1" s="1" t="inlineStr">
        <is>
          <t>Required Induction Version</t>
        </is>
      </c>
      <c r="D1" s="1" t="inlineStr">
        <is>
          <t>Fictional Site Label</t>
        </is>
      </c>
      <c r="F1" s="2" t="inlineStr">
        <is>
          <t>Site master</t>
        </is>
      </c>
      <c r="G1" s="2" t="inlineStr">
        <is>
          <t>Fictional examples only</t>
        </is>
      </c>
    </row>
    <row r="2" ht="55" customHeight="1">
      <c r="A2" s="11" t="inlineStr">
        <is>
          <t>FS01</t>
        </is>
      </c>
      <c r="B2" s="5" t="inlineStr">
        <is>
          <t>Yes</t>
        </is>
      </c>
      <c r="C2" s="11" t="inlineStr">
        <is>
          <t>V2</t>
        </is>
      </c>
      <c r="D2" s="11" t="inlineStr">
        <is>
          <t>Fictional site 01</t>
        </is>
      </c>
      <c r="F2" s="4" t="inlineStr">
        <is>
          <t>Required induction version</t>
        </is>
      </c>
      <c r="G2" s="9" t="inlineStr">
        <is>
          <t>Enter a text version, such as V2. Each approval must match the site's current required version.</t>
        </is>
      </c>
    </row>
    <row r="3" ht="48" customHeight="1">
      <c r="A3" s="11" t="inlineStr">
        <is>
          <t>FS02</t>
        </is>
      </c>
      <c r="B3" s="5" t="inlineStr">
        <is>
          <t>Yes</t>
        </is>
      </c>
      <c r="C3" s="11" t="inlineStr">
        <is>
          <t>V1</t>
        </is>
      </c>
      <c r="D3" s="11" t="inlineStr">
        <is>
          <t>Fictional site 02</t>
        </is>
      </c>
      <c r="F3" s="4" t="inlineStr">
        <is>
          <t>Unique and active sites</t>
        </is>
      </c>
      <c r="G3" s="9" t="inlineStr">
        <is>
          <t>Duplicate site IDs cannot qualify. Inactive sites return no qualified guards.</t>
        </is>
      </c>
    </row>
    <row r="4" ht="55" customHeight="1">
      <c r="A4" s="11" t="inlineStr">
        <is>
          <t>FS03</t>
        </is>
      </c>
      <c r="B4" s="5" t="inlineStr">
        <is>
          <t>No</t>
        </is>
      </c>
      <c r="C4" s="11" t="inlineStr">
        <is>
          <t>V1</t>
        </is>
      </c>
      <c r="D4" s="11" t="inlineStr">
        <is>
          <t>Fictional site 03</t>
        </is>
      </c>
      <c r="F4" s="4" t="inlineStr">
        <is>
          <t>Prepared capacity</t>
        </is>
      </c>
      <c r="G4" s="9" t="inlineStr">
        <is>
          <t>Rows 2–21 support 20 sites. Use nonsensitive site labels, not addresses or access details.</t>
        </is>
      </c>
    </row>
    <row r="5" ht="23" customHeight="1">
      <c r="A5" s="11" t="n"/>
      <c r="B5" s="5" t="n"/>
      <c r="C5" s="11" t="n"/>
      <c r="D5" s="11" t="n"/>
    </row>
    <row r="6" ht="23" customHeight="1">
      <c r="A6" s="11" t="n"/>
      <c r="B6" s="5" t="n"/>
      <c r="C6" s="11" t="n"/>
      <c r="D6" s="11" t="n"/>
    </row>
    <row r="7" ht="23" customHeight="1">
      <c r="A7" s="11" t="n"/>
      <c r="B7" s="5" t="n"/>
      <c r="C7" s="11" t="n"/>
      <c r="D7" s="11" t="n"/>
    </row>
    <row r="8" ht="23" customHeight="1">
      <c r="A8" s="11" t="n"/>
      <c r="B8" s="5" t="n"/>
      <c r="C8" s="11" t="n"/>
      <c r="D8" s="11" t="n"/>
    </row>
    <row r="9" ht="23" customHeight="1">
      <c r="A9" s="11" t="n"/>
      <c r="B9" s="5" t="n"/>
      <c r="C9" s="11" t="n"/>
      <c r="D9" s="11" t="n"/>
    </row>
    <row r="10" ht="23" customHeight="1">
      <c r="A10" s="11" t="n"/>
      <c r="B10" s="5" t="n"/>
      <c r="C10" s="11" t="n"/>
      <c r="D10" s="11" t="n"/>
    </row>
    <row r="11" ht="23" customHeight="1">
      <c r="A11" s="11" t="n"/>
      <c r="B11" s="5" t="n"/>
      <c r="C11" s="11" t="n"/>
      <c r="D11" s="11" t="n"/>
    </row>
    <row r="12" ht="23" customHeight="1">
      <c r="A12" s="11" t="n"/>
      <c r="B12" s="5" t="n"/>
      <c r="C12" s="11" t="n"/>
      <c r="D12" s="11" t="n"/>
    </row>
    <row r="13" ht="23" customHeight="1">
      <c r="A13" s="11" t="n"/>
      <c r="B13" s="5" t="n"/>
      <c r="C13" s="11" t="n"/>
      <c r="D13" s="11" t="n"/>
    </row>
    <row r="14" ht="23" customHeight="1">
      <c r="A14" s="11" t="n"/>
      <c r="B14" s="5" t="n"/>
      <c r="C14" s="11" t="n"/>
      <c r="D14" s="11" t="n"/>
    </row>
    <row r="15" ht="23" customHeight="1">
      <c r="A15" s="11" t="n"/>
      <c r="B15" s="5" t="n"/>
      <c r="C15" s="11" t="n"/>
      <c r="D15" s="11" t="n"/>
    </row>
    <row r="16" ht="23" customHeight="1">
      <c r="A16" s="11" t="n"/>
      <c r="B16" s="5" t="n"/>
      <c r="C16" s="11" t="n"/>
      <c r="D16" s="11" t="n"/>
    </row>
    <row r="17" ht="23" customHeight="1">
      <c r="A17" s="11" t="n"/>
      <c r="B17" s="5" t="n"/>
      <c r="C17" s="11" t="n"/>
      <c r="D17" s="11" t="n"/>
    </row>
    <row r="18" ht="23" customHeight="1">
      <c r="A18" s="11" t="n"/>
      <c r="B18" s="5" t="n"/>
      <c r="C18" s="11" t="n"/>
      <c r="D18" s="11" t="n"/>
    </row>
    <row r="19" ht="23" customHeight="1">
      <c r="A19" s="11" t="n"/>
      <c r="B19" s="5" t="n"/>
      <c r="C19" s="11" t="n"/>
      <c r="D19" s="11" t="n"/>
    </row>
    <row r="20" ht="23" customHeight="1">
      <c r="A20" s="11" t="n"/>
      <c r="B20" s="5" t="n"/>
      <c r="C20" s="11" t="n"/>
      <c r="D20" s="11" t="n"/>
    </row>
    <row r="21" ht="23" customHeight="1">
      <c r="A21" s="11" t="n"/>
      <c r="B21" s="5" t="n"/>
      <c r="C21" s="11" t="n"/>
      <c r="D21" s="11" t="n"/>
    </row>
  </sheetData>
  <autoFilter ref="A1:D21"/>
  <conditionalFormatting sqref="A2:D21">
    <cfRule type="expression" priority="1" dxfId="2" stopIfTrue="1">
      <formula>AND($A2&lt;&gt;"",COUNTIF($A$2:$A$21,$A2)&gt;1)</formula>
    </cfRule>
  </conditionalFormatting>
  <dataValidations count="4">
    <dataValidation sqref="B2:B21" showDropDown="0" showInputMessage="1" showErrorMessage="1" allowBlank="0" errorTitle="Check this input" error="Use the permitted values. Review alerts after pasting data." promptTitle="Editable input" prompt="Editable active-status assumption." type="list" errorStyle="stop">
      <formula1>"Yes,No"</formula1>
    </dataValidation>
    <dataValidation sqref="A2:A21" showDropDown="0" showInputMessage="1" showErrorMessage="1" allowBlank="0" errorTitle="Check this input" error="Use the permitted values. Review alerts after pasting data." promptTitle="Editable input" prompt="Enter nonempty text. Use nonsensitive references and labels." type="custom" errorStyle="stop">
      <formula1>OR(A2="",IFERROR(AND(ISTEXT(A2),LEN(TRIM(A2))&gt;0),FALSE))</formula1>
    </dataValidation>
    <dataValidation sqref="C2:C21" showDropDown="0" showInputMessage="1" showErrorMessage="1" allowBlank="0" errorTitle="Check this input" error="Use the permitted values. Review alerts after pasting data." promptTitle="Editable input" prompt="Enter nonempty text. Use nonsensitive references and labels." type="custom" errorStyle="stop">
      <formula1>OR(C2="",IFERROR(AND(ISTEXT(C2),LEN(TRIM(C2))&gt;0),FALSE))</formula1>
    </dataValidation>
    <dataValidation sqref="D2:D21" showDropDown="0" showInputMessage="1" showErrorMessage="1" allowBlank="0" errorTitle="Check this input" error="Use the permitted values. Review alerts after pasting data." promptTitle="Editable input" prompt="Enter nonempty text. Use nonsensitive references and labels." type="custom" errorStyle="stop">
      <formula1>OR(D2="",IFERROR(AND(ISTEXT(D2),LEN(TRIM(D2))&gt;0),FALSE))</formula1>
    </dataValidation>
  </dataValidations>
  <printOptions horizontalCentered="1"/>
  <pageMargins left="0.75" right="0.75" top="1" bottom="1" header="0.5" footer="0.5"/>
  <pageSetup orientation="landscape" paperSize="9" fitToHeight="0" fitToWidth="1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2026-09-29T21:22:34Z</dcterms:created>
  <dcterms:modified xmlns:dcterms="http://purl.org/dc/terms/" xmlns:xsi="http://www.w3.org/2001/XMLSchema-instance" xsi:type="dcterms:W3CDTF">2026-09-29T21:22:35+00:00Z</dcterms:modified>
</cp:coreProperties>
</file>