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xception Review" sheetId="1" state="visible" r:id="rId1"/>
    <sheet xmlns:r="http://schemas.openxmlformats.org/officeDocument/2006/relationships" name="Review Trail" sheetId="2" state="visible" r:id="rId2"/>
    <sheet xmlns:r="http://schemas.openxmlformats.org/officeDocument/2006/relationships" name="Settings" sheetId="3" state="visible" r:id="rId3"/>
  </sheets>
  <definedNames>
    <definedName name="_xlnm._FilterDatabase" localSheetId="0" hidden="1">'Exception Review'!$A$1:$X$101</definedName>
    <definedName name="_xlnm.Print_Area" localSheetId="0">'Exception Review'!$A$1:$AA$101</definedName>
    <definedName name="_xlnm._FilterDatabase" localSheetId="1" hidden="1">'Review Trail'!$A$1:$H$201</definedName>
    <definedName name="_xlnm.Print_Area" localSheetId="1">'Review Trail'!$A$1:$K$201</definedName>
    <definedName name="_xlnm._FilterDatabase" localSheetId="2" hidden="1">'Settings'!$A$1:$C$24</definedName>
    <definedName name="_xlnm.Print_Area" localSheetId="2">'Settings'!$A$1:$D$24</definedName>
  </definedNames>
  <calcPr calcId="0" calcMode="auto" fullCalcOnLoad="1" forceFullCalc="1"/>
</workbook>
</file>

<file path=xl/styles.xml><?xml version="1.0" encoding="utf-8"?>
<styleSheet xmlns="http://schemas.openxmlformats.org/spreadsheetml/2006/main">
  <numFmts count="4">
    <numFmt numFmtId="164" formatCode="MM/DD/YYYY hh:mm"/>
    <numFmt numFmtId="165" formatCode="0.0;[Red]-0.0;0.0"/>
    <numFmt numFmtId="166" formatCode="0.00;[Red]-0.00;0.00"/>
    <numFmt numFmtId="167" formatCode="MM/DD/YYYY"/>
  </numFmts>
  <fonts count="4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  <font>
      <name val="Calibri"/>
      <b val="1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1F5EF"/>
      </patternFill>
    </fill>
    <fill>
      <patternFill patternType="solid">
        <fgColor rgb="00FFFFF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1" fillId="6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left" vertical="center" wrapText="1"/>
    </xf>
    <xf numFmtId="165" fontId="2" fillId="3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left" vertical="center" wrapText="1"/>
    </xf>
    <xf numFmtId="0" fontId="3" fillId="4" borderId="1" applyAlignment="1" pivotButton="0" quotePrefix="0" xfId="0">
      <alignment horizontal="left" vertical="center" wrapText="1"/>
    </xf>
    <xf numFmtId="166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left" vertical="center" wrapText="1"/>
    </xf>
    <xf numFmtId="166" fontId="2" fillId="5" borderId="1" applyAlignment="1" pivotButton="0" quotePrefix="0" xfId="0">
      <alignment horizontal="left" vertical="center" wrapText="1"/>
    </xf>
    <xf numFmtId="166" fontId="2" fillId="4" borderId="1" applyAlignment="1" pivotButton="0" quotePrefix="0" xfId="0">
      <alignment horizontal="left" vertical="center" wrapText="1"/>
    </xf>
    <xf numFmtId="166" fontId="2" fillId="3" borderId="1" applyAlignment="1" pivotButton="0" quotePrefix="0" xfId="0">
      <alignment horizontal="left" vertical="center" wrapText="1"/>
    </xf>
    <xf numFmtId="167" fontId="2" fillId="5" borderId="1" applyAlignment="1" pivotButton="0" quotePrefix="0" xfId="0">
      <alignment horizontal="left" vertical="center" wrapText="1"/>
    </xf>
    <xf numFmtId="167" fontId="2" fillId="5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ont>
        <name val="Calibri"/>
        <b val="1"/>
        <color rgb="00943D32"/>
        <sz val="11"/>
      </font>
      <fill>
        <patternFill patternType="solid">
          <fgColor rgb="00F9E5E1"/>
        </patternFill>
      </fill>
    </dxf>
    <dxf>
      <fill>
        <patternFill patternType="solid">
          <fgColor rgb="00FFE4A3"/>
        </patternFill>
      </fill>
    </dxf>
    <dxf>
      <font>
        <name val="Calibri"/>
        <b val="1"/>
        <color rgb="00256447"/>
        <sz val="11"/>
      </font>
      <fill>
        <patternFill patternType="solid">
          <fgColor rgb="00F1F5E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A101"/>
  <sheetViews>
    <sheetView showGridLines="0" zoomScale="8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3" customWidth="1" min="2" max="2"/>
    <col width="21" customWidth="1" min="3" max="3"/>
    <col width="23" customWidth="1" min="4" max="4"/>
    <col width="23" customWidth="1" min="5" max="5"/>
    <col width="23" customWidth="1" min="6" max="6"/>
    <col width="23" customWidth="1" min="7" max="7"/>
    <col width="20" customWidth="1" min="8" max="8"/>
    <col width="34" customWidth="1" min="9" max="9"/>
    <col width="23" customWidth="1" min="10" max="10"/>
    <col width="23" customWidth="1" min="11" max="11"/>
    <col width="20" customWidth="1" min="12" max="12"/>
    <col width="18" customWidth="1" min="13" max="13"/>
    <col width="38" customWidth="1" min="14" max="14"/>
    <col width="17" customWidth="1" min="15" max="15"/>
    <col width="25" customWidth="1" min="16" max="16"/>
    <col width="23" customWidth="1" min="17" max="17"/>
    <col width="19" customWidth="1" min="18" max="18"/>
    <col width="19" customWidth="1" min="19" max="19"/>
    <col width="23" customWidth="1" min="20" max="20"/>
    <col width="23" customWidth="1" min="21" max="21"/>
    <col width="19" customWidth="1" min="22" max="22"/>
    <col width="25" customWidth="1" min="23" max="23"/>
    <col width="20" customWidth="1" min="24" max="24"/>
    <col width="3" customWidth="1" min="25" max="25"/>
    <col width="29" customWidth="1" min="26" max="26"/>
    <col width="62" customWidth="1" min="27" max="27"/>
  </cols>
  <sheetData>
    <row r="1" ht="48" customHeight="1">
      <c r="A1" s="1" t="inlineStr">
        <is>
          <t>Record ID</t>
        </is>
      </c>
      <c r="B1" s="1" t="inlineStr">
        <is>
          <t>Fictional guard alias</t>
        </is>
      </c>
      <c r="C1" s="1" t="inlineStr">
        <is>
          <t>Fictional post alias</t>
        </is>
      </c>
      <c r="D1" s="1" t="inlineStr">
        <is>
          <t>Planned start</t>
        </is>
      </c>
      <c r="E1" s="1" t="inlineStr">
        <is>
          <t>Planned end</t>
        </is>
      </c>
      <c r="F1" s="1" t="inlineStr">
        <is>
          <t>Submitted start</t>
        </is>
      </c>
      <c r="G1" s="1" t="inlineStr">
        <is>
          <t>Submitted end</t>
        </is>
      </c>
      <c r="H1" s="1" t="inlineStr">
        <is>
          <t>Submitted unpaid break (minutes)</t>
        </is>
      </c>
      <c r="I1" s="1" t="inlineStr">
        <is>
          <t>Approved attendance evidence reference</t>
        </is>
      </c>
      <c r="J1" s="1" t="inlineStr">
        <is>
          <t>Evidence start</t>
        </is>
      </c>
      <c r="K1" s="1" t="inlineStr">
        <is>
          <t>Evidence end</t>
        </is>
      </c>
      <c r="L1" s="1" t="inlineStr">
        <is>
          <t>Evidence unpaid break (minutes)</t>
        </is>
      </c>
      <c r="M1" s="1" t="inlineStr">
        <is>
          <t>Corrected paid hours</t>
        </is>
      </c>
      <c r="N1" s="1" t="inlineStr">
        <is>
          <t>Correction reason</t>
        </is>
      </c>
      <c r="O1" s="1" t="inlineStr">
        <is>
          <t>Review status</t>
        </is>
      </c>
      <c r="P1" s="1" t="inlineStr">
        <is>
          <t>Reviewer alias</t>
        </is>
      </c>
      <c r="Q1" s="1" t="inlineStr">
        <is>
          <t>Decision timestamp</t>
        </is>
      </c>
      <c r="R1" s="1" t="inlineStr">
        <is>
          <t>Planned coverage (hours)</t>
        </is>
      </c>
      <c r="S1" s="1" t="inlineStr">
        <is>
          <t>Submitted paid hours</t>
        </is>
      </c>
      <c r="T1" s="1" t="inlineStr">
        <is>
          <t>Evidence-supported paid hours</t>
        </is>
      </c>
      <c r="U1" s="1" t="inlineStr">
        <is>
          <t>Submitted minus evidence (hours)</t>
        </is>
      </c>
      <c r="V1" s="1" t="inlineStr">
        <is>
          <t>Proposed paid hours</t>
        </is>
      </c>
      <c r="W1" s="1" t="inlineStr">
        <is>
          <t>Review check</t>
        </is>
      </c>
      <c r="X1" s="1" t="inlineStr">
        <is>
          <t>Approved paid hours</t>
        </is>
      </c>
      <c r="Z1" s="2" t="inlineStr">
        <is>
          <t>Review summary</t>
        </is>
      </c>
      <c r="AA1" s="2" t="inlineStr">
        <is>
          <t>Fictional examples — manual release review</t>
        </is>
      </c>
    </row>
    <row r="2" ht="40" customHeight="1">
      <c r="A2" s="3" t="inlineStr">
        <is>
          <t>Fictional TS 001</t>
        </is>
      </c>
      <c r="B2" s="3" t="inlineStr">
        <is>
          <t>Guard Demo 01</t>
        </is>
      </c>
      <c r="C2" s="3" t="inlineStr">
        <is>
          <t>Post Demo A</t>
        </is>
      </c>
      <c r="D2" s="4" t="n">
        <v>46293.33333333334</v>
      </c>
      <c r="E2" s="4" t="n">
        <v>46293.66666666666</v>
      </c>
      <c r="F2" s="4" t="n">
        <v>46293.33333333334</v>
      </c>
      <c r="G2" s="4" t="n">
        <v>46293.66666666666</v>
      </c>
      <c r="H2" s="5" t="n">
        <v>0</v>
      </c>
      <c r="I2" s="3" t="inlineStr">
        <is>
          <t>Fictional evidence 001</t>
        </is>
      </c>
      <c r="J2" s="4" t="n">
        <v>46293.33333333334</v>
      </c>
      <c r="K2" s="4" t="n">
        <v>46293.66666666666</v>
      </c>
      <c r="L2" s="5" t="n">
        <v>0</v>
      </c>
      <c r="M2" s="6" t="n"/>
      <c r="N2" s="3" t="n"/>
      <c r="O2" s="3" t="inlineStr">
        <is>
          <t>Approved</t>
        </is>
      </c>
      <c r="P2" s="3" t="inlineStr">
        <is>
          <t>Fictional Reviewer A</t>
        </is>
      </c>
      <c r="Q2" s="4" t="n">
        <v>46293.75</v>
      </c>
      <c r="R2" s="7">
        <f>IF(COUNT(D2:E2)&lt;2,"",IF(E2&gt;D2,24*(E2-D2),""))</f>
        <v/>
      </c>
      <c r="S2" s="7">
        <f>IF(COUNT(F2:H2)&lt;3,"",IF(AND(G2&gt;F2,H2&gt;=0,H2&lt;=1440*(G2-F2)),24*(G2-F2)-H2/60,""))</f>
        <v/>
      </c>
      <c r="T2" s="7">
        <f>IF(COUNT(J2:L2)&lt;3,"",IF(AND(K2&gt;J2,L2&gt;=0,L2&lt;=1440*(K2-J2)),24*(K2-J2)-L2/60,""))</f>
        <v/>
      </c>
      <c r="U2" s="7">
        <f>IF(OR(S2="",T2=""),"",S2-T2)</f>
        <v/>
      </c>
      <c r="V2" s="7">
        <f>IF(T2="","",IF(M2="",T2,M2))</f>
        <v/>
      </c>
      <c r="W2" s="8">
        <f>IF(A2="","",IF(IFERROR(OR(NOT(ISNUMBER($AA$12)),$AA$12&lt;0,$AA$12&gt;24,NOT(ISNUMBER($AA$13)),$AA$13&lt;=0,$AA$13&gt;24,Settings!$B$4="",AND($A2&lt;&gt;"",COUNTIF($A$2:$A$101,$A2)&gt;1),AND($O2&lt;&gt;"",COUNTIF(Settings!$D$2:$D$5,$O2)=0),AND($D2&lt;&gt;"",OR(NOT(ISNUMBER($D2)),$D2&lt;=0,$D2&gt;=2958466)),AND($E2&lt;&gt;"",OR(NOT(ISNUMBER($E2)),$E2&lt;=0,$E2&gt;=2958466)),AND($F2&lt;&gt;"",OR(NOT(ISNUMBER($F2)),$F2&lt;=0,$F2&gt;=2958466)),AND($G2&lt;&gt;"",OR(NOT(ISNUMBER($G2)),$G2&lt;=0,$G2&gt;=2958466)),AND($J2&lt;&gt;"",OR(NOT(ISNUMBER($J2)),$J2&lt;=0,$J2&gt;=2958466)),AND($K2&lt;&gt;"",OR(NOT(ISNUMBER($K2)),$K2&lt;=0,$K2&gt;=2958466)),AND($Q2&lt;&gt;"",OR(NOT(ISNUMBER($Q2)),$Q2&lt;=0,$Q2&gt;=2958466)),AND(ISNUMBER($D2),ISNUMBER($E2),OR($E2&lt;=$D2,24*($E2-$D2)&gt;$AA$13)),AND(ISNUMBER($F2),ISNUMBER($G2),OR($G2&lt;=$F2,24*($G2-$F2)&gt;$AA$13)),AND(ISNUMBER($J2),ISNUMBER($K2),OR($K2&lt;=$J2,24*($K2-$J2)&gt;$AA$13)),AND($H2&lt;&gt;"",OR(NOT(ISNUMBER($H2)),$H2&lt;0,$H2&gt;60*$AA$13,AND(ISNUMBER($F2),ISNUMBER($G2),$H2&gt;1440*($G2-$F2)))),AND($L2&lt;&gt;"",OR(NOT(ISNUMBER($L2)),$L2&lt;0,$L2&gt;60*$AA$13,AND(ISNUMBER($J2),ISNUMBER($K2),$L2&gt;1440*($K2-$J2)))),AND($M2&lt;&gt;"",OR(NOT(ISNUMBER($M2)),$M2&lt;0,$M2&gt;$AA$13))),TRUE),"Invalid input",IF(OR(B2="",C2="",R2="",S2="",T2="",I2="",O2="",COUNTIF($A$2:$A$101,A2)&gt;1),"Incomplete",IF(AND(M2&lt;&gt;"",N2=""),"Reason required",IF(AND(ABS(U2)&gt;Settings!$B$2,M2=""),"Resolve discrepancy","Ready")))))</f>
        <v/>
      </c>
      <c r="X2" s="7">
        <f>IF(AND(A2&lt;&gt;"",O2="Approved",W2="Ready",P2&lt;&gt;"",ISNUMBER(Q2),COUNTIFS('Review Trail'!$A$2:$A$201,A2,'Review Trail'!$D$2:$D$201,"Approved",'Review Trail'!$E$2:$E$201,V2,'Review Trail'!$F$2:$F$201,P2,'Review Trail'!$G$2:$G$201,Q2)&gt;0),V2,"")</f>
        <v/>
      </c>
      <c r="Z2" s="9" t="inlineStr">
        <is>
          <t>Record count</t>
        </is>
      </c>
      <c r="AA2" s="8">
        <f>COUNTA(A2:A101)</f>
        <v/>
      </c>
    </row>
    <row r="3" ht="40" customHeight="1">
      <c r="A3" s="3" t="inlineStr">
        <is>
          <t>Fictional TS 002</t>
        </is>
      </c>
      <c r="B3" s="3" t="inlineStr">
        <is>
          <t>Guard Demo 02</t>
        </is>
      </c>
      <c r="C3" s="3" t="inlineStr">
        <is>
          <t>Post Demo A</t>
        </is>
      </c>
      <c r="D3" s="4" t="n">
        <v>46293.33333333334</v>
      </c>
      <c r="E3" s="4" t="n">
        <v>46293.66666666666</v>
      </c>
      <c r="F3" s="4" t="n">
        <v>46293.33333333334</v>
      </c>
      <c r="G3" s="4" t="n">
        <v>46293.66666666666</v>
      </c>
      <c r="H3" s="5" t="n">
        <v>0</v>
      </c>
      <c r="I3" s="3" t="inlineStr">
        <is>
          <t>Fictional evidence 002</t>
        </is>
      </c>
      <c r="J3" s="4" t="n">
        <v>46293.33333333334</v>
      </c>
      <c r="K3" s="4" t="n">
        <v>46293.625</v>
      </c>
      <c r="L3" s="5" t="n">
        <v>0</v>
      </c>
      <c r="M3" s="6" t="n">
        <v>7</v>
      </c>
      <c r="N3" s="3" t="inlineStr">
        <is>
          <t>Fictional correction: accept seven evidence-supported paid hours.</t>
        </is>
      </c>
      <c r="O3" s="3" t="inlineStr">
        <is>
          <t>Approved</t>
        </is>
      </c>
      <c r="P3" s="3" t="inlineStr">
        <is>
          <t>Fictional Reviewer A</t>
        </is>
      </c>
      <c r="Q3" s="4" t="n">
        <v>46293.76041666666</v>
      </c>
      <c r="R3" s="10">
        <f>IF(COUNT(D3:E3)&lt;2,"",IF(E3&gt;D3,24*(E3-D3),""))</f>
        <v/>
      </c>
      <c r="S3" s="10">
        <f>IF(COUNT(F3:H3)&lt;3,"",IF(AND(G3&gt;F3,H3&gt;=0,H3&lt;=1440*(G3-F3)),24*(G3-F3)-H3/60,""))</f>
        <v/>
      </c>
      <c r="T3" s="10">
        <f>IF(COUNT(J3:L3)&lt;3,"",IF(AND(K3&gt;J3,L3&gt;=0,L3&lt;=1440*(K3-J3)),24*(K3-J3)-L3/60,""))</f>
        <v/>
      </c>
      <c r="U3" s="10">
        <f>IF(OR(S3="",T3=""),"",S3-T3)</f>
        <v/>
      </c>
      <c r="V3" s="10">
        <f>IF(T3="","",IF(M3="",T3,M3))</f>
        <v/>
      </c>
      <c r="W3" s="11">
        <f>IF(A3="","",IF(IFERROR(OR(NOT(ISNUMBER($AA$12)),$AA$12&lt;0,$AA$12&gt;24,NOT(ISNUMBER($AA$13)),$AA$13&lt;=0,$AA$13&gt;24,Settings!$B$4="",AND($A3&lt;&gt;"",COUNTIF($A$2:$A$101,$A3)&gt;1),AND($O3&lt;&gt;"",COUNTIF(Settings!$D$2:$D$5,$O3)=0),AND($D3&lt;&gt;"",OR(NOT(ISNUMBER($D3)),$D3&lt;=0,$D3&gt;=2958466)),AND($E3&lt;&gt;"",OR(NOT(ISNUMBER($E3)),$E3&lt;=0,$E3&gt;=2958466)),AND($F3&lt;&gt;"",OR(NOT(ISNUMBER($F3)),$F3&lt;=0,$F3&gt;=2958466)),AND($G3&lt;&gt;"",OR(NOT(ISNUMBER($G3)),$G3&lt;=0,$G3&gt;=2958466)),AND($J3&lt;&gt;"",OR(NOT(ISNUMBER($J3)),$J3&lt;=0,$J3&gt;=2958466)),AND($K3&lt;&gt;"",OR(NOT(ISNUMBER($K3)),$K3&lt;=0,$K3&gt;=2958466)),AND($Q3&lt;&gt;"",OR(NOT(ISNUMBER($Q3)),$Q3&lt;=0,$Q3&gt;=2958466)),AND(ISNUMBER($D3),ISNUMBER($E3),OR($E3&lt;=$D3,24*($E3-$D3)&gt;$AA$13)),AND(ISNUMBER($F3),ISNUMBER($G3),OR($G3&lt;=$F3,24*($G3-$F3)&gt;$AA$13)),AND(ISNUMBER($J3),ISNUMBER($K3),OR($K3&lt;=$J3,24*($K3-$J3)&gt;$AA$13)),AND($H3&lt;&gt;"",OR(NOT(ISNUMBER($H3)),$H3&lt;0,$H3&gt;60*$AA$13,AND(ISNUMBER($F3),ISNUMBER($G3),$H3&gt;1440*($G3-$F3)))),AND($L3&lt;&gt;"",OR(NOT(ISNUMBER($L3)),$L3&lt;0,$L3&gt;60*$AA$13,AND(ISNUMBER($J3),ISNUMBER($K3),$L3&gt;1440*($K3-$J3)))),AND($M3&lt;&gt;"",OR(NOT(ISNUMBER($M3)),$M3&lt;0,$M3&gt;$AA$13))),TRUE),"Invalid input",IF(OR(B3="",C3="",R3="",S3="",T3="",I3="",O3="",COUNTIF($A$2:$A$101,A3)&gt;1),"Incomplete",IF(AND(M3&lt;&gt;"",N3=""),"Reason required",IF(AND(ABS(U3)&gt;Settings!$B$2,M3=""),"Resolve discrepancy","Ready")))))</f>
        <v/>
      </c>
      <c r="X3" s="10">
        <f>IF(AND(A3&lt;&gt;"",O3="Approved",W3="Ready",P3&lt;&gt;"",ISNUMBER(Q3),COUNTIFS('Review Trail'!$A$2:$A$201,A3,'Review Trail'!$D$2:$D$201,"Approved",'Review Trail'!$E$2:$E$201,V3,'Review Trail'!$F$2:$F$201,P3,'Review Trail'!$G$2:$G$201,Q3)&gt;0),V3,"")</f>
        <v/>
      </c>
      <c r="Z3" s="12" t="inlineStr">
        <is>
          <t>Released count</t>
        </is>
      </c>
      <c r="AA3" s="11">
        <f>COUNT(X2:X101)</f>
        <v/>
      </c>
    </row>
    <row r="4" ht="40" customHeight="1">
      <c r="A4" s="3" t="inlineStr">
        <is>
          <t>Fictional TS 003</t>
        </is>
      </c>
      <c r="B4" s="3" t="inlineStr">
        <is>
          <t>Guard Demo 03</t>
        </is>
      </c>
      <c r="C4" s="3" t="inlineStr">
        <is>
          <t>Post Demo A</t>
        </is>
      </c>
      <c r="D4" s="4" t="n">
        <v>46293.33333333334</v>
      </c>
      <c r="E4" s="4" t="n">
        <v>46293.66666666666</v>
      </c>
      <c r="F4" s="4" t="n">
        <v>46293.33333333334</v>
      </c>
      <c r="G4" s="4" t="n">
        <v>46293.66666666666</v>
      </c>
      <c r="H4" s="5" t="n">
        <v>0</v>
      </c>
      <c r="I4" s="3" t="n"/>
      <c r="J4" s="4" t="n"/>
      <c r="K4" s="4" t="n"/>
      <c r="L4" s="5" t="n"/>
      <c r="M4" s="6" t="n"/>
      <c r="N4" s="3" t="n"/>
      <c r="O4" s="3" t="inlineStr">
        <is>
          <t>Pending</t>
        </is>
      </c>
      <c r="P4" s="3" t="n"/>
      <c r="Q4" s="4" t="n"/>
      <c r="R4" s="7">
        <f>IF(COUNT(D4:E4)&lt;2,"",IF(E4&gt;D4,24*(E4-D4),""))</f>
        <v/>
      </c>
      <c r="S4" s="7">
        <f>IF(COUNT(F4:H4)&lt;3,"",IF(AND(G4&gt;F4,H4&gt;=0,H4&lt;=1440*(G4-F4)),24*(G4-F4)-H4/60,""))</f>
        <v/>
      </c>
      <c r="T4" s="7">
        <f>IF(COUNT(J4:L4)&lt;3,"",IF(AND(K4&gt;J4,L4&gt;=0,L4&lt;=1440*(K4-J4)),24*(K4-J4)-L4/60,""))</f>
        <v/>
      </c>
      <c r="U4" s="7">
        <f>IF(OR(S4="",T4=""),"",S4-T4)</f>
        <v/>
      </c>
      <c r="V4" s="7">
        <f>IF(T4="","",IF(M4="",T4,M4))</f>
        <v/>
      </c>
      <c r="W4" s="8">
        <f>IF(A4="","",IF(IFERROR(OR(NOT(ISNUMBER($AA$12)),$AA$12&lt;0,$AA$12&gt;24,NOT(ISNUMBER($AA$13)),$AA$13&lt;=0,$AA$13&gt;24,Settings!$B$4="",AND($A4&lt;&gt;"",COUNTIF($A$2:$A$101,$A4)&gt;1),AND($O4&lt;&gt;"",COUNTIF(Settings!$D$2:$D$5,$O4)=0),AND($D4&lt;&gt;"",OR(NOT(ISNUMBER($D4)),$D4&lt;=0,$D4&gt;=2958466)),AND($E4&lt;&gt;"",OR(NOT(ISNUMBER($E4)),$E4&lt;=0,$E4&gt;=2958466)),AND($F4&lt;&gt;"",OR(NOT(ISNUMBER($F4)),$F4&lt;=0,$F4&gt;=2958466)),AND($G4&lt;&gt;"",OR(NOT(ISNUMBER($G4)),$G4&lt;=0,$G4&gt;=2958466)),AND($J4&lt;&gt;"",OR(NOT(ISNUMBER($J4)),$J4&lt;=0,$J4&gt;=2958466)),AND($K4&lt;&gt;"",OR(NOT(ISNUMBER($K4)),$K4&lt;=0,$K4&gt;=2958466)),AND($Q4&lt;&gt;"",OR(NOT(ISNUMBER($Q4)),$Q4&lt;=0,$Q4&gt;=2958466)),AND(ISNUMBER($D4),ISNUMBER($E4),OR($E4&lt;=$D4,24*($E4-$D4)&gt;$AA$13)),AND(ISNUMBER($F4),ISNUMBER($G4),OR($G4&lt;=$F4,24*($G4-$F4)&gt;$AA$13)),AND(ISNUMBER($J4),ISNUMBER($K4),OR($K4&lt;=$J4,24*($K4-$J4)&gt;$AA$13)),AND($H4&lt;&gt;"",OR(NOT(ISNUMBER($H4)),$H4&lt;0,$H4&gt;60*$AA$13,AND(ISNUMBER($F4),ISNUMBER($G4),$H4&gt;1440*($G4-$F4)))),AND($L4&lt;&gt;"",OR(NOT(ISNUMBER($L4)),$L4&lt;0,$L4&gt;60*$AA$13,AND(ISNUMBER($J4),ISNUMBER($K4),$L4&gt;1440*($K4-$J4)))),AND($M4&lt;&gt;"",OR(NOT(ISNUMBER($M4)),$M4&lt;0,$M4&gt;$AA$13))),TRUE),"Invalid input",IF(OR(B4="",C4="",R4="",S4="",T4="",I4="",O4="",COUNTIF($A$2:$A$101,A4)&gt;1),"Incomplete",IF(AND(M4&lt;&gt;"",N4=""),"Reason required",IF(AND(ABS(U4)&gt;Settings!$B$2,M4=""),"Resolve discrepancy","Ready")))))</f>
        <v/>
      </c>
      <c r="X4" s="7">
        <f>IF(AND(A4&lt;&gt;"",O4="Approved",W4="Ready",P4&lt;&gt;"",ISNUMBER(Q4),COUNTIFS('Review Trail'!$A$2:$A$201,A4,'Review Trail'!$D$2:$D$201,"Approved",'Review Trail'!$E$2:$E$201,V4,'Review Trail'!$F$2:$F$201,P4,'Review Trail'!$G$2:$G$201,Q4)&gt;0),V4,"")</f>
        <v/>
      </c>
      <c r="Z4" s="9" t="inlineStr">
        <is>
          <t>Unreleased count</t>
        </is>
      </c>
      <c r="AA4" s="8">
        <f>AA2-AA3</f>
        <v/>
      </c>
    </row>
    <row r="5" ht="40" customHeight="1">
      <c r="A5" s="3" t="inlineStr">
        <is>
          <t>Fictional TS 004</t>
        </is>
      </c>
      <c r="B5" s="3" t="inlineStr">
        <is>
          <t>Guard Demo 04</t>
        </is>
      </c>
      <c r="C5" s="3" t="inlineStr">
        <is>
          <t>Post Demo A</t>
        </is>
      </c>
      <c r="D5" s="4" t="n">
        <v>46293.33333333334</v>
      </c>
      <c r="E5" s="4" t="n">
        <v>46293.66666666666</v>
      </c>
      <c r="F5" s="4" t="n">
        <v>46293.33333333334</v>
      </c>
      <c r="G5" s="4" t="n">
        <v>46293.66666666666</v>
      </c>
      <c r="H5" s="5" t="n">
        <v>0</v>
      </c>
      <c r="I5" s="3" t="inlineStr">
        <is>
          <t>Fictional evidence 004</t>
        </is>
      </c>
      <c r="J5" s="4" t="n">
        <v>46293.33333333334</v>
      </c>
      <c r="K5" s="4" t="n">
        <v>46293.625</v>
      </c>
      <c r="L5" s="5" t="n">
        <v>0</v>
      </c>
      <c r="M5" s="6" t="n"/>
      <c r="N5" s="3" t="n"/>
      <c r="O5" s="3" t="inlineStr">
        <is>
          <t>Disputed</t>
        </is>
      </c>
      <c r="P5" s="3" t="n"/>
      <c r="Q5" s="4" t="n"/>
      <c r="R5" s="10">
        <f>IF(COUNT(D5:E5)&lt;2,"",IF(E5&gt;D5,24*(E5-D5),""))</f>
        <v/>
      </c>
      <c r="S5" s="10">
        <f>IF(COUNT(F5:H5)&lt;3,"",IF(AND(G5&gt;F5,H5&gt;=0,H5&lt;=1440*(G5-F5)),24*(G5-F5)-H5/60,""))</f>
        <v/>
      </c>
      <c r="T5" s="10">
        <f>IF(COUNT(J5:L5)&lt;3,"",IF(AND(K5&gt;J5,L5&gt;=0,L5&lt;=1440*(K5-J5)),24*(K5-J5)-L5/60,""))</f>
        <v/>
      </c>
      <c r="U5" s="10">
        <f>IF(OR(S5="",T5=""),"",S5-T5)</f>
        <v/>
      </c>
      <c r="V5" s="10">
        <f>IF(T5="","",IF(M5="",T5,M5))</f>
        <v/>
      </c>
      <c r="W5" s="11">
        <f>IF(A5="","",IF(IFERROR(OR(NOT(ISNUMBER($AA$12)),$AA$12&lt;0,$AA$12&gt;24,NOT(ISNUMBER($AA$13)),$AA$13&lt;=0,$AA$13&gt;24,Settings!$B$4="",AND($A5&lt;&gt;"",COUNTIF($A$2:$A$101,$A5)&gt;1),AND($O5&lt;&gt;"",COUNTIF(Settings!$D$2:$D$5,$O5)=0),AND($D5&lt;&gt;"",OR(NOT(ISNUMBER($D5)),$D5&lt;=0,$D5&gt;=2958466)),AND($E5&lt;&gt;"",OR(NOT(ISNUMBER($E5)),$E5&lt;=0,$E5&gt;=2958466)),AND($F5&lt;&gt;"",OR(NOT(ISNUMBER($F5)),$F5&lt;=0,$F5&gt;=2958466)),AND($G5&lt;&gt;"",OR(NOT(ISNUMBER($G5)),$G5&lt;=0,$G5&gt;=2958466)),AND($J5&lt;&gt;"",OR(NOT(ISNUMBER($J5)),$J5&lt;=0,$J5&gt;=2958466)),AND($K5&lt;&gt;"",OR(NOT(ISNUMBER($K5)),$K5&lt;=0,$K5&gt;=2958466)),AND($Q5&lt;&gt;"",OR(NOT(ISNUMBER($Q5)),$Q5&lt;=0,$Q5&gt;=2958466)),AND(ISNUMBER($D5),ISNUMBER($E5),OR($E5&lt;=$D5,24*($E5-$D5)&gt;$AA$13)),AND(ISNUMBER($F5),ISNUMBER($G5),OR($G5&lt;=$F5,24*($G5-$F5)&gt;$AA$13)),AND(ISNUMBER($J5),ISNUMBER($K5),OR($K5&lt;=$J5,24*($K5-$J5)&gt;$AA$13)),AND($H5&lt;&gt;"",OR(NOT(ISNUMBER($H5)),$H5&lt;0,$H5&gt;60*$AA$13,AND(ISNUMBER($F5),ISNUMBER($G5),$H5&gt;1440*($G5-$F5)))),AND($L5&lt;&gt;"",OR(NOT(ISNUMBER($L5)),$L5&lt;0,$L5&gt;60*$AA$13,AND(ISNUMBER($J5),ISNUMBER($K5),$L5&gt;1440*($K5-$J5)))),AND($M5&lt;&gt;"",OR(NOT(ISNUMBER($M5)),$M5&lt;0,$M5&gt;$AA$13))),TRUE),"Invalid input",IF(OR(B5="",C5="",R5="",S5="",T5="",I5="",O5="",COUNTIF($A$2:$A$101,A5)&gt;1),"Incomplete",IF(AND(M5&lt;&gt;"",N5=""),"Reason required",IF(AND(ABS(U5)&gt;Settings!$B$2,M5=""),"Resolve discrepancy","Ready")))))</f>
        <v/>
      </c>
      <c r="X5" s="10">
        <f>IF(AND(A5&lt;&gt;"",O5="Approved",W5="Ready",P5&lt;&gt;"",ISNUMBER(Q5),COUNTIFS('Review Trail'!$A$2:$A$201,A5,'Review Trail'!$D$2:$D$201,"Approved",'Review Trail'!$E$2:$E$201,V5,'Review Trail'!$F$2:$F$201,P5,'Review Trail'!$G$2:$G$201,Q5)&gt;0),V5,"")</f>
        <v/>
      </c>
      <c r="Z5" s="12" t="inlineStr">
        <is>
          <t>Approved subset only</t>
        </is>
      </c>
      <c r="AA5" s="13">
        <f>IF(COUNT(X2:X101)=0,"",SUM(X2:X101))</f>
        <v/>
      </c>
    </row>
    <row r="6" ht="40" customHeight="1">
      <c r="A6" s="3" t="inlineStr">
        <is>
          <t>Fictional TS 005</t>
        </is>
      </c>
      <c r="B6" s="3" t="inlineStr">
        <is>
          <t>Guard Demo 05</t>
        </is>
      </c>
      <c r="C6" s="3" t="inlineStr">
        <is>
          <t>Post Demo A</t>
        </is>
      </c>
      <c r="D6" s="4" t="n">
        <v>46293.91666666666</v>
      </c>
      <c r="E6" s="4" t="n">
        <v>46294.25</v>
      </c>
      <c r="F6" s="4" t="n">
        <v>46293.91666666666</v>
      </c>
      <c r="G6" s="4" t="n">
        <v>46294.25</v>
      </c>
      <c r="H6" s="5" t="n">
        <v>0</v>
      </c>
      <c r="I6" s="3" t="inlineStr">
        <is>
          <t>Fictional evidence 005</t>
        </is>
      </c>
      <c r="J6" s="4" t="n">
        <v>46293.91666666666</v>
      </c>
      <c r="K6" s="4" t="n">
        <v>46294.25</v>
      </c>
      <c r="L6" s="5" t="n">
        <v>0</v>
      </c>
      <c r="M6" s="6" t="n"/>
      <c r="N6" s="3" t="n"/>
      <c r="O6" s="3" t="inlineStr">
        <is>
          <t>Pending</t>
        </is>
      </c>
      <c r="P6" s="3" t="n"/>
      <c r="Q6" s="4" t="n"/>
      <c r="R6" s="7">
        <f>IF(COUNT(D6:E6)&lt;2,"",IF(E6&gt;D6,24*(E6-D6),""))</f>
        <v/>
      </c>
      <c r="S6" s="7">
        <f>IF(COUNT(F6:H6)&lt;3,"",IF(AND(G6&gt;F6,H6&gt;=0,H6&lt;=1440*(G6-F6)),24*(G6-F6)-H6/60,""))</f>
        <v/>
      </c>
      <c r="T6" s="7">
        <f>IF(COUNT(J6:L6)&lt;3,"",IF(AND(K6&gt;J6,L6&gt;=0,L6&lt;=1440*(K6-J6)),24*(K6-J6)-L6/60,""))</f>
        <v/>
      </c>
      <c r="U6" s="7">
        <f>IF(OR(S6="",T6=""),"",S6-T6)</f>
        <v/>
      </c>
      <c r="V6" s="7">
        <f>IF(T6="","",IF(M6="",T6,M6))</f>
        <v/>
      </c>
      <c r="W6" s="8">
        <f>IF(A6="","",IF(IFERROR(OR(NOT(ISNUMBER($AA$12)),$AA$12&lt;0,$AA$12&gt;24,NOT(ISNUMBER($AA$13)),$AA$13&lt;=0,$AA$13&gt;24,Settings!$B$4="",AND($A6&lt;&gt;"",COUNTIF($A$2:$A$101,$A6)&gt;1),AND($O6&lt;&gt;"",COUNTIF(Settings!$D$2:$D$5,$O6)=0),AND($D6&lt;&gt;"",OR(NOT(ISNUMBER($D6)),$D6&lt;=0,$D6&gt;=2958466)),AND($E6&lt;&gt;"",OR(NOT(ISNUMBER($E6)),$E6&lt;=0,$E6&gt;=2958466)),AND($F6&lt;&gt;"",OR(NOT(ISNUMBER($F6)),$F6&lt;=0,$F6&gt;=2958466)),AND($G6&lt;&gt;"",OR(NOT(ISNUMBER($G6)),$G6&lt;=0,$G6&gt;=2958466)),AND($J6&lt;&gt;"",OR(NOT(ISNUMBER($J6)),$J6&lt;=0,$J6&gt;=2958466)),AND($K6&lt;&gt;"",OR(NOT(ISNUMBER($K6)),$K6&lt;=0,$K6&gt;=2958466)),AND($Q6&lt;&gt;"",OR(NOT(ISNUMBER($Q6)),$Q6&lt;=0,$Q6&gt;=2958466)),AND(ISNUMBER($D6),ISNUMBER($E6),OR($E6&lt;=$D6,24*($E6-$D6)&gt;$AA$13)),AND(ISNUMBER($F6),ISNUMBER($G6),OR($G6&lt;=$F6,24*($G6-$F6)&gt;$AA$13)),AND(ISNUMBER($J6),ISNUMBER($K6),OR($K6&lt;=$J6,24*($K6-$J6)&gt;$AA$13)),AND($H6&lt;&gt;"",OR(NOT(ISNUMBER($H6)),$H6&lt;0,$H6&gt;60*$AA$13,AND(ISNUMBER($F6),ISNUMBER($G6),$H6&gt;1440*($G6-$F6)))),AND($L6&lt;&gt;"",OR(NOT(ISNUMBER($L6)),$L6&lt;0,$L6&gt;60*$AA$13,AND(ISNUMBER($J6),ISNUMBER($K6),$L6&gt;1440*($K6-$J6)))),AND($M6&lt;&gt;"",OR(NOT(ISNUMBER($M6)),$M6&lt;0,$M6&gt;$AA$13))),TRUE),"Invalid input",IF(OR(B6="",C6="",R6="",S6="",T6="",I6="",O6="",COUNTIF($A$2:$A$101,A6)&gt;1),"Incomplete",IF(AND(M6&lt;&gt;"",N6=""),"Reason required",IF(AND(ABS(U6)&gt;Settings!$B$2,M6=""),"Resolve discrepancy","Ready")))))</f>
        <v/>
      </c>
      <c r="X6" s="7">
        <f>IF(AND(A6&lt;&gt;"",O6="Approved",W6="Ready",P6&lt;&gt;"",ISNUMBER(Q6),COUNTIFS('Review Trail'!$A$2:$A$201,A6,'Review Trail'!$D$2:$D$201,"Approved",'Review Trail'!$E$2:$E$201,V6,'Review Trail'!$F$2:$F$201,P6,'Review Trail'!$G$2:$G$201,Q6)&gt;0),V6,"")</f>
        <v/>
      </c>
    </row>
    <row r="7" ht="40" customHeight="1">
      <c r="A7" s="3" t="inlineStr">
        <is>
          <t>Fictional TS 006</t>
        </is>
      </c>
      <c r="B7" s="3" t="inlineStr">
        <is>
          <t>Guard Demo 06</t>
        </is>
      </c>
      <c r="C7" s="3" t="inlineStr">
        <is>
          <t>Post Demo A</t>
        </is>
      </c>
      <c r="D7" s="4" t="n">
        <v>46293.33333333334</v>
      </c>
      <c r="E7" s="4" t="n">
        <v>46293.66666666666</v>
      </c>
      <c r="F7" s="4" t="n">
        <v>46293.33333333334</v>
      </c>
      <c r="G7" s="4" t="n">
        <v>46293.66666666666</v>
      </c>
      <c r="H7" s="5" t="n">
        <v>30</v>
      </c>
      <c r="I7" s="3" t="inlineStr">
        <is>
          <t>Fictional evidence 006</t>
        </is>
      </c>
      <c r="J7" s="4" t="n">
        <v>46293.33333333334</v>
      </c>
      <c r="K7" s="4" t="n">
        <v>46293.66666666666</v>
      </c>
      <c r="L7" s="5" t="n">
        <v>30</v>
      </c>
      <c r="M7" s="6" t="n"/>
      <c r="N7" s="3" t="n"/>
      <c r="O7" s="3" t="inlineStr">
        <is>
          <t>Pending</t>
        </is>
      </c>
      <c r="P7" s="3" t="n"/>
      <c r="Q7" s="4" t="n"/>
      <c r="R7" s="10">
        <f>IF(COUNT(D7:E7)&lt;2,"",IF(E7&gt;D7,24*(E7-D7),""))</f>
        <v/>
      </c>
      <c r="S7" s="10">
        <f>IF(COUNT(F7:H7)&lt;3,"",IF(AND(G7&gt;F7,H7&gt;=0,H7&lt;=1440*(G7-F7)),24*(G7-F7)-H7/60,""))</f>
        <v/>
      </c>
      <c r="T7" s="10">
        <f>IF(COUNT(J7:L7)&lt;3,"",IF(AND(K7&gt;J7,L7&gt;=0,L7&lt;=1440*(K7-J7)),24*(K7-J7)-L7/60,""))</f>
        <v/>
      </c>
      <c r="U7" s="10">
        <f>IF(OR(S7="",T7=""),"",S7-T7)</f>
        <v/>
      </c>
      <c r="V7" s="10">
        <f>IF(T7="","",IF(M7="",T7,M7))</f>
        <v/>
      </c>
      <c r="W7" s="11">
        <f>IF(A7="","",IF(IFERROR(OR(NOT(ISNUMBER($AA$12)),$AA$12&lt;0,$AA$12&gt;24,NOT(ISNUMBER($AA$13)),$AA$13&lt;=0,$AA$13&gt;24,Settings!$B$4="",AND($A7&lt;&gt;"",COUNTIF($A$2:$A$101,$A7)&gt;1),AND($O7&lt;&gt;"",COUNTIF(Settings!$D$2:$D$5,$O7)=0),AND($D7&lt;&gt;"",OR(NOT(ISNUMBER($D7)),$D7&lt;=0,$D7&gt;=2958466)),AND($E7&lt;&gt;"",OR(NOT(ISNUMBER($E7)),$E7&lt;=0,$E7&gt;=2958466)),AND($F7&lt;&gt;"",OR(NOT(ISNUMBER($F7)),$F7&lt;=0,$F7&gt;=2958466)),AND($G7&lt;&gt;"",OR(NOT(ISNUMBER($G7)),$G7&lt;=0,$G7&gt;=2958466)),AND($J7&lt;&gt;"",OR(NOT(ISNUMBER($J7)),$J7&lt;=0,$J7&gt;=2958466)),AND($K7&lt;&gt;"",OR(NOT(ISNUMBER($K7)),$K7&lt;=0,$K7&gt;=2958466)),AND($Q7&lt;&gt;"",OR(NOT(ISNUMBER($Q7)),$Q7&lt;=0,$Q7&gt;=2958466)),AND(ISNUMBER($D7),ISNUMBER($E7),OR($E7&lt;=$D7,24*($E7-$D7)&gt;$AA$13)),AND(ISNUMBER($F7),ISNUMBER($G7),OR($G7&lt;=$F7,24*($G7-$F7)&gt;$AA$13)),AND(ISNUMBER($J7),ISNUMBER($K7),OR($K7&lt;=$J7,24*($K7-$J7)&gt;$AA$13)),AND($H7&lt;&gt;"",OR(NOT(ISNUMBER($H7)),$H7&lt;0,$H7&gt;60*$AA$13,AND(ISNUMBER($F7),ISNUMBER($G7),$H7&gt;1440*($G7-$F7)))),AND($L7&lt;&gt;"",OR(NOT(ISNUMBER($L7)),$L7&lt;0,$L7&gt;60*$AA$13,AND(ISNUMBER($J7),ISNUMBER($K7),$L7&gt;1440*($K7-$J7)))),AND($M7&lt;&gt;"",OR(NOT(ISNUMBER($M7)),$M7&lt;0,$M7&gt;$AA$13))),TRUE),"Invalid input",IF(OR(B7="",C7="",R7="",S7="",T7="",I7="",O7="",COUNTIF($A$2:$A$101,A7)&gt;1),"Incomplete",IF(AND(M7&lt;&gt;"",N7=""),"Reason required",IF(AND(ABS(U7)&gt;Settings!$B$2,M7=""),"Resolve discrepancy","Ready")))))</f>
        <v/>
      </c>
      <c r="X7" s="10">
        <f>IF(AND(A7&lt;&gt;"",O7="Approved",W7="Ready",P7&lt;&gt;"",ISNUMBER(Q7),COUNTIFS('Review Trail'!$A$2:$A$201,A7,'Review Trail'!$D$2:$D$201,"Approved",'Review Trail'!$E$2:$E$201,V7,'Review Trail'!$F$2:$F$201,P7,'Review Trail'!$G$2:$G$201,Q7)&gt;0),V7,"")</f>
        <v/>
      </c>
      <c r="Z7" s="12" t="inlineStr">
        <is>
          <t>Record scope</t>
        </is>
      </c>
      <c r="AA7" s="11" t="inlineStr">
        <is>
          <t>One submitted line per guard, post, and dated shift.</t>
        </is>
      </c>
    </row>
    <row r="8" ht="40" customHeight="1">
      <c r="A8" s="3" t="inlineStr">
        <is>
          <t>Fictional TS 007</t>
        </is>
      </c>
      <c r="B8" s="3" t="inlineStr">
        <is>
          <t>Guard Demo 07</t>
        </is>
      </c>
      <c r="C8" s="3" t="inlineStr">
        <is>
          <t>Post Demo A</t>
        </is>
      </c>
      <c r="D8" s="4" t="n">
        <v>46293.33333333334</v>
      </c>
      <c r="E8" s="4" t="n">
        <v>46293.66666666666</v>
      </c>
      <c r="F8" s="4" t="n">
        <v>46293.33333333334</v>
      </c>
      <c r="G8" s="4" t="n">
        <v>46293.66666666666</v>
      </c>
      <c r="H8" s="5" t="n">
        <v>0</v>
      </c>
      <c r="I8" s="3" t="inlineStr">
        <is>
          <t>Fictional evidence 007</t>
        </is>
      </c>
      <c r="J8" s="4" t="n">
        <v>46293.33333333334</v>
      </c>
      <c r="K8" s="4" t="n">
        <v>46293.625</v>
      </c>
      <c r="L8" s="5" t="n">
        <v>0</v>
      </c>
      <c r="M8" s="6" t="n">
        <v>7</v>
      </c>
      <c r="N8" s="3" t="n"/>
      <c r="O8" s="3" t="inlineStr">
        <is>
          <t>Disputed</t>
        </is>
      </c>
      <c r="P8" s="3" t="n"/>
      <c r="Q8" s="4" t="n"/>
      <c r="R8" s="7">
        <f>IF(COUNT(D8:E8)&lt;2,"",IF(E8&gt;D8,24*(E8-D8),""))</f>
        <v/>
      </c>
      <c r="S8" s="7">
        <f>IF(COUNT(F8:H8)&lt;3,"",IF(AND(G8&gt;F8,H8&gt;=0,H8&lt;=1440*(G8-F8)),24*(G8-F8)-H8/60,""))</f>
        <v/>
      </c>
      <c r="T8" s="7">
        <f>IF(COUNT(J8:L8)&lt;3,"",IF(AND(K8&gt;J8,L8&gt;=0,L8&lt;=1440*(K8-J8)),24*(K8-J8)-L8/60,""))</f>
        <v/>
      </c>
      <c r="U8" s="7">
        <f>IF(OR(S8="",T8=""),"",S8-T8)</f>
        <v/>
      </c>
      <c r="V8" s="7">
        <f>IF(T8="","",IF(M8="",T8,M8))</f>
        <v/>
      </c>
      <c r="W8" s="8">
        <f>IF(A8="","",IF(IFERROR(OR(NOT(ISNUMBER($AA$12)),$AA$12&lt;0,$AA$12&gt;24,NOT(ISNUMBER($AA$13)),$AA$13&lt;=0,$AA$13&gt;24,Settings!$B$4="",AND($A8&lt;&gt;"",COUNTIF($A$2:$A$101,$A8)&gt;1),AND($O8&lt;&gt;"",COUNTIF(Settings!$D$2:$D$5,$O8)=0),AND($D8&lt;&gt;"",OR(NOT(ISNUMBER($D8)),$D8&lt;=0,$D8&gt;=2958466)),AND($E8&lt;&gt;"",OR(NOT(ISNUMBER($E8)),$E8&lt;=0,$E8&gt;=2958466)),AND($F8&lt;&gt;"",OR(NOT(ISNUMBER($F8)),$F8&lt;=0,$F8&gt;=2958466)),AND($G8&lt;&gt;"",OR(NOT(ISNUMBER($G8)),$G8&lt;=0,$G8&gt;=2958466)),AND($J8&lt;&gt;"",OR(NOT(ISNUMBER($J8)),$J8&lt;=0,$J8&gt;=2958466)),AND($K8&lt;&gt;"",OR(NOT(ISNUMBER($K8)),$K8&lt;=0,$K8&gt;=2958466)),AND($Q8&lt;&gt;"",OR(NOT(ISNUMBER($Q8)),$Q8&lt;=0,$Q8&gt;=2958466)),AND(ISNUMBER($D8),ISNUMBER($E8),OR($E8&lt;=$D8,24*($E8-$D8)&gt;$AA$13)),AND(ISNUMBER($F8),ISNUMBER($G8),OR($G8&lt;=$F8,24*($G8-$F8)&gt;$AA$13)),AND(ISNUMBER($J8),ISNUMBER($K8),OR($K8&lt;=$J8,24*($K8-$J8)&gt;$AA$13)),AND($H8&lt;&gt;"",OR(NOT(ISNUMBER($H8)),$H8&lt;0,$H8&gt;60*$AA$13,AND(ISNUMBER($F8),ISNUMBER($G8),$H8&gt;1440*($G8-$F8)))),AND($L8&lt;&gt;"",OR(NOT(ISNUMBER($L8)),$L8&lt;0,$L8&gt;60*$AA$13,AND(ISNUMBER($J8),ISNUMBER($K8),$L8&gt;1440*($K8-$J8)))),AND($M8&lt;&gt;"",OR(NOT(ISNUMBER($M8)),$M8&lt;0,$M8&gt;$AA$13))),TRUE),"Invalid input",IF(OR(B8="",C8="",R8="",S8="",T8="",I8="",O8="",COUNTIF($A$2:$A$101,A8)&gt;1),"Incomplete",IF(AND(M8&lt;&gt;"",N8=""),"Reason required",IF(AND(ABS(U8)&gt;Settings!$B$2,M8=""),"Resolve discrepancy","Ready")))))</f>
        <v/>
      </c>
      <c r="X8" s="7">
        <f>IF(AND(A8&lt;&gt;"",O8="Approved",W8="Ready",P8&lt;&gt;"",ISNUMBER(Q8),COUNTIFS('Review Trail'!$A$2:$A$201,A8,'Review Trail'!$D$2:$D$201,"Approved",'Review Trail'!$E$2:$E$201,V8,'Review Trail'!$F$2:$F$201,P8,'Review Trail'!$G$2:$G$201,Q8)&gt;0),V8,"")</f>
        <v/>
      </c>
      <c r="Z8" s="9" t="inlineStr">
        <is>
          <t>Release control</t>
        </is>
      </c>
      <c r="AA8" s="8" t="inlineStr">
        <is>
          <t>Approved status alone does not release paid hours.</t>
        </is>
      </c>
    </row>
    <row r="9" ht="40" customHeight="1">
      <c r="A9" s="3" t="inlineStr">
        <is>
          <t>Fictional TS 003</t>
        </is>
      </c>
      <c r="B9" s="3" t="inlineStr">
        <is>
          <t>Guard Demo 08</t>
        </is>
      </c>
      <c r="C9" s="3" t="inlineStr">
        <is>
          <t>Post Demo A</t>
        </is>
      </c>
      <c r="D9" s="4" t="n">
        <v>46293.33333333334</v>
      </c>
      <c r="E9" s="4" t="n">
        <v>46293.66666666666</v>
      </c>
      <c r="F9" s="4" t="n">
        <v>46293.33333333334</v>
      </c>
      <c r="G9" s="4" t="n">
        <v>46293.66666666666</v>
      </c>
      <c r="H9" s="5" t="n">
        <v>0</v>
      </c>
      <c r="I9" s="3" t="inlineStr">
        <is>
          <t>Fictional evidence 008</t>
        </is>
      </c>
      <c r="J9" s="4" t="n">
        <v>46293.33333333334</v>
      </c>
      <c r="K9" s="4" t="n">
        <v>46293.66666666666</v>
      </c>
      <c r="L9" s="5" t="n">
        <v>0</v>
      </c>
      <c r="M9" s="6" t="n"/>
      <c r="N9" s="3" t="inlineStr">
        <is>
          <t>Fictional rejection test: duplicate record ID; replace before reuse.</t>
        </is>
      </c>
      <c r="O9" s="3" t="inlineStr">
        <is>
          <t>Rejected</t>
        </is>
      </c>
      <c r="P9" s="3" t="n"/>
      <c r="Q9" s="4" t="n"/>
      <c r="R9" s="10">
        <f>IF(COUNT(D9:E9)&lt;2,"",IF(E9&gt;D9,24*(E9-D9),""))</f>
        <v/>
      </c>
      <c r="S9" s="10">
        <f>IF(COUNT(F9:H9)&lt;3,"",IF(AND(G9&gt;F9,H9&gt;=0,H9&lt;=1440*(G9-F9)),24*(G9-F9)-H9/60,""))</f>
        <v/>
      </c>
      <c r="T9" s="10">
        <f>IF(COUNT(J9:L9)&lt;3,"",IF(AND(K9&gt;J9,L9&gt;=0,L9&lt;=1440*(K9-J9)),24*(K9-J9)-L9/60,""))</f>
        <v/>
      </c>
      <c r="U9" s="10">
        <f>IF(OR(S9="",T9=""),"",S9-T9)</f>
        <v/>
      </c>
      <c r="V9" s="10">
        <f>IF(T9="","",IF(M9="",T9,M9))</f>
        <v/>
      </c>
      <c r="W9" s="11">
        <f>IF(A9="","",IF(IFERROR(OR(NOT(ISNUMBER($AA$12)),$AA$12&lt;0,$AA$12&gt;24,NOT(ISNUMBER($AA$13)),$AA$13&lt;=0,$AA$13&gt;24,Settings!$B$4="",AND($A9&lt;&gt;"",COUNTIF($A$2:$A$101,$A9)&gt;1),AND($O9&lt;&gt;"",COUNTIF(Settings!$D$2:$D$5,$O9)=0),AND($D9&lt;&gt;"",OR(NOT(ISNUMBER($D9)),$D9&lt;=0,$D9&gt;=2958466)),AND($E9&lt;&gt;"",OR(NOT(ISNUMBER($E9)),$E9&lt;=0,$E9&gt;=2958466)),AND($F9&lt;&gt;"",OR(NOT(ISNUMBER($F9)),$F9&lt;=0,$F9&gt;=2958466)),AND($G9&lt;&gt;"",OR(NOT(ISNUMBER($G9)),$G9&lt;=0,$G9&gt;=2958466)),AND($J9&lt;&gt;"",OR(NOT(ISNUMBER($J9)),$J9&lt;=0,$J9&gt;=2958466)),AND($K9&lt;&gt;"",OR(NOT(ISNUMBER($K9)),$K9&lt;=0,$K9&gt;=2958466)),AND($Q9&lt;&gt;"",OR(NOT(ISNUMBER($Q9)),$Q9&lt;=0,$Q9&gt;=2958466)),AND(ISNUMBER($D9),ISNUMBER($E9),OR($E9&lt;=$D9,24*($E9-$D9)&gt;$AA$13)),AND(ISNUMBER($F9),ISNUMBER($G9),OR($G9&lt;=$F9,24*($G9-$F9)&gt;$AA$13)),AND(ISNUMBER($J9),ISNUMBER($K9),OR($K9&lt;=$J9,24*($K9-$J9)&gt;$AA$13)),AND($H9&lt;&gt;"",OR(NOT(ISNUMBER($H9)),$H9&lt;0,$H9&gt;60*$AA$13,AND(ISNUMBER($F9),ISNUMBER($G9),$H9&gt;1440*($G9-$F9)))),AND($L9&lt;&gt;"",OR(NOT(ISNUMBER($L9)),$L9&lt;0,$L9&gt;60*$AA$13,AND(ISNUMBER($J9),ISNUMBER($K9),$L9&gt;1440*($K9-$J9)))),AND($M9&lt;&gt;"",OR(NOT(ISNUMBER($M9)),$M9&lt;0,$M9&gt;$AA$13))),TRUE),"Invalid input",IF(OR(B9="",C9="",R9="",S9="",T9="",I9="",O9="",COUNTIF($A$2:$A$101,A9)&gt;1),"Incomplete",IF(AND(M9&lt;&gt;"",N9=""),"Reason required",IF(AND(ABS(U9)&gt;Settings!$B$2,M9=""),"Resolve discrepancy","Ready")))))</f>
        <v/>
      </c>
      <c r="X9" s="10">
        <f>IF(AND(A9&lt;&gt;"",O9="Approved",W9="Ready",P9&lt;&gt;"",ISNUMBER(Q9),COUNTIFS('Review Trail'!$A$2:$A$201,A9,'Review Trail'!$D$2:$D$201,"Approved",'Review Trail'!$E$2:$E$201,V9,'Review Trail'!$F$2:$F$201,P9,'Review Trail'!$G$2:$G$201,Q9)&gt;0),V9,"")</f>
        <v/>
      </c>
      <c r="Z9" s="12" t="inlineStr">
        <is>
          <t>Evidence</t>
        </is>
      </c>
      <c r="AA9" s="11" t="inlineStr">
        <is>
          <t>References only; a patrol log alone is insufficient.</t>
        </is>
      </c>
    </row>
    <row r="10" ht="40" customHeight="1">
      <c r="A10" s="3" t="inlineStr">
        <is>
          <t>Fictional TS 009</t>
        </is>
      </c>
      <c r="B10" s="3" t="inlineStr">
        <is>
          <t>Guard Demo 09</t>
        </is>
      </c>
      <c r="C10" s="3" t="inlineStr">
        <is>
          <t>Post Demo A</t>
        </is>
      </c>
      <c r="D10" s="4" t="n">
        <v>46293.33333333334</v>
      </c>
      <c r="E10" s="4" t="n">
        <v>46293.66666666666</v>
      </c>
      <c r="F10" s="4" t="n">
        <v>46293.33333333334</v>
      </c>
      <c r="G10" s="4" t="n">
        <v>46293.29166666666</v>
      </c>
      <c r="H10" s="5" t="n">
        <v>0</v>
      </c>
      <c r="I10" s="3" t="inlineStr">
        <is>
          <t>Fictional evidence 009</t>
        </is>
      </c>
      <c r="J10" s="4" t="n">
        <v>46293.33333333334</v>
      </c>
      <c r="K10" s="4" t="n">
        <v>46293.66666666666</v>
      </c>
      <c r="L10" s="5" t="n">
        <v>0</v>
      </c>
      <c r="M10" s="6" t="n"/>
      <c r="N10" s="3" t="inlineStr">
        <is>
          <t>Fictional rejection test: reversed submitted timestamps.</t>
        </is>
      </c>
      <c r="O10" s="3" t="inlineStr">
        <is>
          <t>Rejected</t>
        </is>
      </c>
      <c r="P10" s="3" t="n"/>
      <c r="Q10" s="4" t="n"/>
      <c r="R10" s="7">
        <f>IF(COUNT(D10:E10)&lt;2,"",IF(E10&gt;D10,24*(E10-D10),""))</f>
        <v/>
      </c>
      <c r="S10" s="7">
        <f>IF(COUNT(F10:H10)&lt;3,"",IF(AND(G10&gt;F10,H10&gt;=0,H10&lt;=1440*(G10-F10)),24*(G10-F10)-H10/60,""))</f>
        <v/>
      </c>
      <c r="T10" s="7">
        <f>IF(COUNT(J10:L10)&lt;3,"",IF(AND(K10&gt;J10,L10&gt;=0,L10&lt;=1440*(K10-J10)),24*(K10-J10)-L10/60,""))</f>
        <v/>
      </c>
      <c r="U10" s="7">
        <f>IF(OR(S10="",T10=""),"",S10-T10)</f>
        <v/>
      </c>
      <c r="V10" s="7">
        <f>IF(T10="","",IF(M10="",T10,M10))</f>
        <v/>
      </c>
      <c r="W10" s="8">
        <f>IF(A10="","",IF(IFERROR(OR(NOT(ISNUMBER($AA$12)),$AA$12&lt;0,$AA$12&gt;24,NOT(ISNUMBER($AA$13)),$AA$13&lt;=0,$AA$13&gt;24,Settings!$B$4="",AND($A10&lt;&gt;"",COUNTIF($A$2:$A$101,$A10)&gt;1),AND($O10&lt;&gt;"",COUNTIF(Settings!$D$2:$D$5,$O10)=0),AND($D10&lt;&gt;"",OR(NOT(ISNUMBER($D10)),$D10&lt;=0,$D10&gt;=2958466)),AND($E10&lt;&gt;"",OR(NOT(ISNUMBER($E10)),$E10&lt;=0,$E10&gt;=2958466)),AND($F10&lt;&gt;"",OR(NOT(ISNUMBER($F10)),$F10&lt;=0,$F10&gt;=2958466)),AND($G10&lt;&gt;"",OR(NOT(ISNUMBER($G10)),$G10&lt;=0,$G10&gt;=2958466)),AND($J10&lt;&gt;"",OR(NOT(ISNUMBER($J10)),$J10&lt;=0,$J10&gt;=2958466)),AND($K10&lt;&gt;"",OR(NOT(ISNUMBER($K10)),$K10&lt;=0,$K10&gt;=2958466)),AND($Q10&lt;&gt;"",OR(NOT(ISNUMBER($Q10)),$Q10&lt;=0,$Q10&gt;=2958466)),AND(ISNUMBER($D10),ISNUMBER($E10),OR($E10&lt;=$D10,24*($E10-$D10)&gt;$AA$13)),AND(ISNUMBER($F10),ISNUMBER($G10),OR($G10&lt;=$F10,24*($G10-$F10)&gt;$AA$13)),AND(ISNUMBER($J10),ISNUMBER($K10),OR($K10&lt;=$J10,24*($K10-$J10)&gt;$AA$13)),AND($H10&lt;&gt;"",OR(NOT(ISNUMBER($H10)),$H10&lt;0,$H10&gt;60*$AA$13,AND(ISNUMBER($F10),ISNUMBER($G10),$H10&gt;1440*($G10-$F10)))),AND($L10&lt;&gt;"",OR(NOT(ISNUMBER($L10)),$L10&lt;0,$L10&gt;60*$AA$13,AND(ISNUMBER($J10),ISNUMBER($K10),$L10&gt;1440*($K10-$J10)))),AND($M10&lt;&gt;"",OR(NOT(ISNUMBER($M10)),$M10&lt;0,$M10&gt;$AA$13))),TRUE),"Invalid input",IF(OR(B10="",C10="",R10="",S10="",T10="",I10="",O10="",COUNTIF($A$2:$A$101,A10)&gt;1),"Incomplete",IF(AND(M10&lt;&gt;"",N10=""),"Reason required",IF(AND(ABS(U10)&gt;Settings!$B$2,M10=""),"Resolve discrepancy","Ready")))))</f>
        <v/>
      </c>
      <c r="X10" s="7">
        <f>IF(AND(A10&lt;&gt;"",O10="Approved",W10="Ready",P10&lt;&gt;"",ISNUMBER(Q10),COUNTIFS('Review Trail'!$A$2:$A$201,A10,'Review Trail'!$D$2:$D$201,"Approved",'Review Trail'!$E$2:$E$201,V10,'Review Trail'!$F$2:$F$201,P10,'Review Trail'!$G$2:$G$201,Q10)&gt;0),V10,"")</f>
        <v/>
      </c>
      <c r="Z10" s="9" t="inlineStr">
        <is>
          <t>Declared local time zone</t>
        </is>
      </c>
      <c r="AA10" s="8">
        <f>Settings!B4</f>
        <v/>
      </c>
    </row>
    <row r="11" ht="40" customHeight="1">
      <c r="A11" s="3" t="inlineStr">
        <is>
          <t>Fictional TS 010</t>
        </is>
      </c>
      <c r="B11" s="3" t="inlineStr">
        <is>
          <t>Guard Demo 10</t>
        </is>
      </c>
      <c r="C11" s="3" t="inlineStr">
        <is>
          <t>Post Demo A</t>
        </is>
      </c>
      <c r="D11" s="4" t="n">
        <v>46293.33333333334</v>
      </c>
      <c r="E11" s="4" t="n">
        <v>46293.66666666666</v>
      </c>
      <c r="F11" s="4" t="n">
        <v>46293.33333333334</v>
      </c>
      <c r="G11" s="4" t="n">
        <v>46293.66666666666</v>
      </c>
      <c r="H11" s="5" t="n">
        <v>0</v>
      </c>
      <c r="I11" s="3" t="inlineStr">
        <is>
          <t>Fictional evidence 010</t>
        </is>
      </c>
      <c r="J11" s="4" t="n">
        <v>46293.33333333334</v>
      </c>
      <c r="K11" s="4" t="n">
        <v>46293.66666666666</v>
      </c>
      <c r="L11" s="5" t="n">
        <v>0</v>
      </c>
      <c r="M11" s="6" t="n"/>
      <c r="N11" s="3" t="n"/>
      <c r="O11" s="3" t="inlineStr">
        <is>
          <t>Pending</t>
        </is>
      </c>
      <c r="P11" s="3" t="n"/>
      <c r="Q11" s="4" t="n"/>
      <c r="R11" s="10">
        <f>IF(COUNT(D11:E11)&lt;2,"",IF(E11&gt;D11,24*(E11-D11),""))</f>
        <v/>
      </c>
      <c r="S11" s="10">
        <f>IF(COUNT(F11:H11)&lt;3,"",IF(AND(G11&gt;F11,H11&gt;=0,H11&lt;=1440*(G11-F11)),24*(G11-F11)-H11/60,""))</f>
        <v/>
      </c>
      <c r="T11" s="10">
        <f>IF(COUNT(J11:L11)&lt;3,"",IF(AND(K11&gt;J11,L11&gt;=0,L11&lt;=1440*(K11-J11)),24*(K11-J11)-L11/60,""))</f>
        <v/>
      </c>
      <c r="U11" s="10">
        <f>IF(OR(S11="",T11=""),"",S11-T11)</f>
        <v/>
      </c>
      <c r="V11" s="10">
        <f>IF(T11="","",IF(M11="",T11,M11))</f>
        <v/>
      </c>
      <c r="W11" s="11">
        <f>IF(A11="","",IF(IFERROR(OR(NOT(ISNUMBER($AA$12)),$AA$12&lt;0,$AA$12&gt;24,NOT(ISNUMBER($AA$13)),$AA$13&lt;=0,$AA$13&gt;24,Settings!$B$4="",AND($A11&lt;&gt;"",COUNTIF($A$2:$A$101,$A11)&gt;1),AND($O11&lt;&gt;"",COUNTIF(Settings!$D$2:$D$5,$O11)=0),AND($D11&lt;&gt;"",OR(NOT(ISNUMBER($D11)),$D11&lt;=0,$D11&gt;=2958466)),AND($E11&lt;&gt;"",OR(NOT(ISNUMBER($E11)),$E11&lt;=0,$E11&gt;=2958466)),AND($F11&lt;&gt;"",OR(NOT(ISNUMBER($F11)),$F11&lt;=0,$F11&gt;=2958466)),AND($G11&lt;&gt;"",OR(NOT(ISNUMBER($G11)),$G11&lt;=0,$G11&gt;=2958466)),AND($J11&lt;&gt;"",OR(NOT(ISNUMBER($J11)),$J11&lt;=0,$J11&gt;=2958466)),AND($K11&lt;&gt;"",OR(NOT(ISNUMBER($K11)),$K11&lt;=0,$K11&gt;=2958466)),AND($Q11&lt;&gt;"",OR(NOT(ISNUMBER($Q11)),$Q11&lt;=0,$Q11&gt;=2958466)),AND(ISNUMBER($D11),ISNUMBER($E11),OR($E11&lt;=$D11,24*($E11-$D11)&gt;$AA$13)),AND(ISNUMBER($F11),ISNUMBER($G11),OR($G11&lt;=$F11,24*($G11-$F11)&gt;$AA$13)),AND(ISNUMBER($J11),ISNUMBER($K11),OR($K11&lt;=$J11,24*($K11-$J11)&gt;$AA$13)),AND($H11&lt;&gt;"",OR(NOT(ISNUMBER($H11)),$H11&lt;0,$H11&gt;60*$AA$13,AND(ISNUMBER($F11),ISNUMBER($G11),$H11&gt;1440*($G11-$F11)))),AND($L11&lt;&gt;"",OR(NOT(ISNUMBER($L11)),$L11&lt;0,$L11&gt;60*$AA$13,AND(ISNUMBER($J11),ISNUMBER($K11),$L11&gt;1440*($K11-$J11)))),AND($M11&lt;&gt;"",OR(NOT(ISNUMBER($M11)),$M11&lt;0,$M11&gt;$AA$13))),TRUE),"Invalid input",IF(OR(B11="",C11="",R11="",S11="",T11="",I11="",O11="",COUNTIF($A$2:$A$101,A11)&gt;1),"Incomplete",IF(AND(M11&lt;&gt;"",N11=""),"Reason required",IF(AND(ABS(U11)&gt;Settings!$B$2,M11=""),"Resolve discrepancy","Ready")))))</f>
        <v/>
      </c>
      <c r="X11" s="10">
        <f>IF(AND(A11&lt;&gt;"",O11="Approved",W11="Ready",P11&lt;&gt;"",ISNUMBER(Q11),COUNTIFS('Review Trail'!$A$2:$A$201,A11,'Review Trail'!$D$2:$D$201,"Approved",'Review Trail'!$E$2:$E$201,V11,'Review Trail'!$F$2:$F$201,P11,'Review Trail'!$G$2:$G$201,Q11)&gt;0),V11,"")</f>
        <v/>
      </c>
      <c r="Z11" s="12" t="inlineStr">
        <is>
          <t>Entry key</t>
        </is>
      </c>
      <c r="AA11" s="11" t="inlineStr">
        <is>
          <t>Cream = editable. Read the Review check and status.</t>
        </is>
      </c>
    </row>
    <row r="12" ht="40" customHeight="1">
      <c r="A12" s="3" t="n"/>
      <c r="B12" s="3" t="n"/>
      <c r="C12" s="3" t="n"/>
      <c r="D12" s="4" t="n"/>
      <c r="E12" s="4" t="n"/>
      <c r="F12" s="4" t="n"/>
      <c r="G12" s="4" t="n"/>
      <c r="H12" s="5" t="n"/>
      <c r="I12" s="3" t="n"/>
      <c r="J12" s="4" t="n"/>
      <c r="K12" s="4" t="n"/>
      <c r="L12" s="5" t="n"/>
      <c r="M12" s="6" t="n"/>
      <c r="N12" s="3" t="n"/>
      <c r="O12" s="3" t="n"/>
      <c r="P12" s="3" t="n"/>
      <c r="Q12" s="4" t="n"/>
      <c r="R12" s="7">
        <f>IF(COUNT(D12:E12)&lt;2,"",IF(E12&gt;D12,24*(E12-D12),""))</f>
        <v/>
      </c>
      <c r="S12" s="7">
        <f>IF(COUNT(F12:H12)&lt;3,"",IF(AND(G12&gt;F12,H12&gt;=0,H12&lt;=1440*(G12-F12)),24*(G12-F12)-H12/60,""))</f>
        <v/>
      </c>
      <c r="T12" s="7">
        <f>IF(COUNT(J12:L12)&lt;3,"",IF(AND(K12&gt;J12,L12&gt;=0,L12&lt;=1440*(K12-J12)),24*(K12-J12)-L12/60,""))</f>
        <v/>
      </c>
      <c r="U12" s="7">
        <f>IF(OR(S12="",T12=""),"",S12-T12)</f>
        <v/>
      </c>
      <c r="V12" s="7">
        <f>IF(T12="","",IF(M12="",T12,M12))</f>
        <v/>
      </c>
      <c r="W12" s="8">
        <f>IF(A12="","",IF(IFERROR(OR(NOT(ISNUMBER($AA$12)),$AA$12&lt;0,$AA$12&gt;24,NOT(ISNUMBER($AA$13)),$AA$13&lt;=0,$AA$13&gt;24,Settings!$B$4="",AND($A12&lt;&gt;"",COUNTIF($A$2:$A$101,$A12)&gt;1),AND($O12&lt;&gt;"",COUNTIF(Settings!$D$2:$D$5,$O12)=0),AND($D12&lt;&gt;"",OR(NOT(ISNUMBER($D12)),$D12&lt;=0,$D12&gt;=2958466)),AND($E12&lt;&gt;"",OR(NOT(ISNUMBER($E12)),$E12&lt;=0,$E12&gt;=2958466)),AND($F12&lt;&gt;"",OR(NOT(ISNUMBER($F12)),$F12&lt;=0,$F12&gt;=2958466)),AND($G12&lt;&gt;"",OR(NOT(ISNUMBER($G12)),$G12&lt;=0,$G12&gt;=2958466)),AND($J12&lt;&gt;"",OR(NOT(ISNUMBER($J12)),$J12&lt;=0,$J12&gt;=2958466)),AND($K12&lt;&gt;"",OR(NOT(ISNUMBER($K12)),$K12&lt;=0,$K12&gt;=2958466)),AND($Q12&lt;&gt;"",OR(NOT(ISNUMBER($Q12)),$Q12&lt;=0,$Q12&gt;=2958466)),AND(ISNUMBER($D12),ISNUMBER($E12),OR($E12&lt;=$D12,24*($E12-$D12)&gt;$AA$13)),AND(ISNUMBER($F12),ISNUMBER($G12),OR($G12&lt;=$F12,24*($G12-$F12)&gt;$AA$13)),AND(ISNUMBER($J12),ISNUMBER($K12),OR($K12&lt;=$J12,24*($K12-$J12)&gt;$AA$13)),AND($H12&lt;&gt;"",OR(NOT(ISNUMBER($H12)),$H12&lt;0,$H12&gt;60*$AA$13,AND(ISNUMBER($F12),ISNUMBER($G12),$H12&gt;1440*($G12-$F12)))),AND($L12&lt;&gt;"",OR(NOT(ISNUMBER($L12)),$L12&lt;0,$L12&gt;60*$AA$13,AND(ISNUMBER($J12),ISNUMBER($K12),$L12&gt;1440*($K12-$J12)))),AND($M12&lt;&gt;"",OR(NOT(ISNUMBER($M12)),$M12&lt;0,$M12&gt;$AA$13))),TRUE),"Invalid input",IF(OR(B12="",C12="",R12="",S12="",T12="",I12="",O12="",COUNTIF($A$2:$A$101,A12)&gt;1),"Incomplete",IF(AND(M12&lt;&gt;"",N12=""),"Reason required",IF(AND(ABS(U12)&gt;Settings!$B$2,M12=""),"Resolve discrepancy","Ready")))))</f>
        <v/>
      </c>
      <c r="X12" s="7">
        <f>IF(AND(A12&lt;&gt;"",O12="Approved",W12="Ready",P12&lt;&gt;"",ISNUMBER(Q12),COUNTIFS('Review Trail'!$A$2:$A$201,A12,'Review Trail'!$D$2:$D$201,"Approved",'Review Trail'!$E$2:$E$201,V12,'Review Trail'!$F$2:$F$201,P12,'Review Trail'!$G$2:$G$201,Q12)&gt;0),V12,"")</f>
        <v/>
      </c>
      <c r="Z12" s="9" t="inlineStr">
        <is>
          <t>Tolerance (hours)</t>
        </is>
      </c>
      <c r="AA12" s="14">
        <f>Settings!B2</f>
        <v/>
      </c>
    </row>
    <row r="13" ht="40" customHeight="1">
      <c r="A13" s="3" t="n"/>
      <c r="B13" s="3" t="n"/>
      <c r="C13" s="3" t="n"/>
      <c r="D13" s="4" t="n"/>
      <c r="E13" s="4" t="n"/>
      <c r="F13" s="4" t="n"/>
      <c r="G13" s="4" t="n"/>
      <c r="H13" s="5" t="n"/>
      <c r="I13" s="3" t="n"/>
      <c r="J13" s="4" t="n"/>
      <c r="K13" s="4" t="n"/>
      <c r="L13" s="5" t="n"/>
      <c r="M13" s="6" t="n"/>
      <c r="N13" s="3" t="n"/>
      <c r="O13" s="3" t="n"/>
      <c r="P13" s="3" t="n"/>
      <c r="Q13" s="4" t="n"/>
      <c r="R13" s="10">
        <f>IF(COUNT(D13:E13)&lt;2,"",IF(E13&gt;D13,24*(E13-D13),""))</f>
        <v/>
      </c>
      <c r="S13" s="10">
        <f>IF(COUNT(F13:H13)&lt;3,"",IF(AND(G13&gt;F13,H13&gt;=0,H13&lt;=1440*(G13-F13)),24*(G13-F13)-H13/60,""))</f>
        <v/>
      </c>
      <c r="T13" s="10">
        <f>IF(COUNT(J13:L13)&lt;3,"",IF(AND(K13&gt;J13,L13&gt;=0,L13&lt;=1440*(K13-J13)),24*(K13-J13)-L13/60,""))</f>
        <v/>
      </c>
      <c r="U13" s="10">
        <f>IF(OR(S13="",T13=""),"",S13-T13)</f>
        <v/>
      </c>
      <c r="V13" s="10">
        <f>IF(T13="","",IF(M13="",T13,M13))</f>
        <v/>
      </c>
      <c r="W13" s="11">
        <f>IF(A13="","",IF(IFERROR(OR(NOT(ISNUMBER($AA$12)),$AA$12&lt;0,$AA$12&gt;24,NOT(ISNUMBER($AA$13)),$AA$13&lt;=0,$AA$13&gt;24,Settings!$B$4="",AND($A13&lt;&gt;"",COUNTIF($A$2:$A$101,$A13)&gt;1),AND($O13&lt;&gt;"",COUNTIF(Settings!$D$2:$D$5,$O13)=0),AND($D13&lt;&gt;"",OR(NOT(ISNUMBER($D13)),$D13&lt;=0,$D13&gt;=2958466)),AND($E13&lt;&gt;"",OR(NOT(ISNUMBER($E13)),$E13&lt;=0,$E13&gt;=2958466)),AND($F13&lt;&gt;"",OR(NOT(ISNUMBER($F13)),$F13&lt;=0,$F13&gt;=2958466)),AND($G13&lt;&gt;"",OR(NOT(ISNUMBER($G13)),$G13&lt;=0,$G13&gt;=2958466)),AND($J13&lt;&gt;"",OR(NOT(ISNUMBER($J13)),$J13&lt;=0,$J13&gt;=2958466)),AND($K13&lt;&gt;"",OR(NOT(ISNUMBER($K13)),$K13&lt;=0,$K13&gt;=2958466)),AND($Q13&lt;&gt;"",OR(NOT(ISNUMBER($Q13)),$Q13&lt;=0,$Q13&gt;=2958466)),AND(ISNUMBER($D13),ISNUMBER($E13),OR($E13&lt;=$D13,24*($E13-$D13)&gt;$AA$13)),AND(ISNUMBER($F13),ISNUMBER($G13),OR($G13&lt;=$F13,24*($G13-$F13)&gt;$AA$13)),AND(ISNUMBER($J13),ISNUMBER($K13),OR($K13&lt;=$J13,24*($K13-$J13)&gt;$AA$13)),AND($H13&lt;&gt;"",OR(NOT(ISNUMBER($H13)),$H13&lt;0,$H13&gt;60*$AA$13,AND(ISNUMBER($F13),ISNUMBER($G13),$H13&gt;1440*($G13-$F13)))),AND($L13&lt;&gt;"",OR(NOT(ISNUMBER($L13)),$L13&lt;0,$L13&gt;60*$AA$13,AND(ISNUMBER($J13),ISNUMBER($K13),$L13&gt;1440*($K13-$J13)))),AND($M13&lt;&gt;"",OR(NOT(ISNUMBER($M13)),$M13&lt;0,$M13&gt;$AA$13))),TRUE),"Invalid input",IF(OR(B13="",C13="",R13="",S13="",T13="",I13="",O13="",COUNTIF($A$2:$A$101,A13)&gt;1),"Incomplete",IF(AND(M13&lt;&gt;"",N13=""),"Reason required",IF(AND(ABS(U13)&gt;Settings!$B$2,M13=""),"Resolve discrepancy","Ready")))))</f>
        <v/>
      </c>
      <c r="X13" s="10">
        <f>IF(AND(A13&lt;&gt;"",O13="Approved",W13="Ready",P13&lt;&gt;"",ISNUMBER(Q13),COUNTIFS('Review Trail'!$A$2:$A$201,A13,'Review Trail'!$D$2:$D$201,"Approved",'Review Trail'!$E$2:$E$201,V13,'Review Trail'!$F$2:$F$201,P13,'Review Trail'!$G$2:$G$201,Q13)&gt;0),V13,"")</f>
        <v/>
      </c>
      <c r="Z13" s="12" t="inlineStr">
        <is>
          <t>Maximum shift (hours)</t>
        </is>
      </c>
      <c r="AA13" s="13">
        <f>Settings!B3</f>
        <v/>
      </c>
    </row>
    <row r="14" ht="40" customHeight="1">
      <c r="A14" s="3" t="n"/>
      <c r="B14" s="3" t="n"/>
      <c r="C14" s="3" t="n"/>
      <c r="D14" s="4" t="n"/>
      <c r="E14" s="4" t="n"/>
      <c r="F14" s="4" t="n"/>
      <c r="G14" s="4" t="n"/>
      <c r="H14" s="5" t="n"/>
      <c r="I14" s="3" t="n"/>
      <c r="J14" s="4" t="n"/>
      <c r="K14" s="4" t="n"/>
      <c r="L14" s="5" t="n"/>
      <c r="M14" s="6" t="n"/>
      <c r="N14" s="3" t="n"/>
      <c r="O14" s="3" t="n"/>
      <c r="P14" s="3" t="n"/>
      <c r="Q14" s="4" t="n"/>
      <c r="R14" s="7">
        <f>IF(COUNT(D14:E14)&lt;2,"",IF(E14&gt;D14,24*(E14-D14),""))</f>
        <v/>
      </c>
      <c r="S14" s="7">
        <f>IF(COUNT(F14:H14)&lt;3,"",IF(AND(G14&gt;F14,H14&gt;=0,H14&lt;=1440*(G14-F14)),24*(G14-F14)-H14/60,""))</f>
        <v/>
      </c>
      <c r="T14" s="7">
        <f>IF(COUNT(J14:L14)&lt;3,"",IF(AND(K14&gt;J14,L14&gt;=0,L14&lt;=1440*(K14-J14)),24*(K14-J14)-L14/60,""))</f>
        <v/>
      </c>
      <c r="U14" s="7">
        <f>IF(OR(S14="",T14=""),"",S14-T14)</f>
        <v/>
      </c>
      <c r="V14" s="7">
        <f>IF(T14="","",IF(M14="",T14,M14))</f>
        <v/>
      </c>
      <c r="W14" s="8">
        <f>IF(A14="","",IF(IFERROR(OR(NOT(ISNUMBER($AA$12)),$AA$12&lt;0,$AA$12&gt;24,NOT(ISNUMBER($AA$13)),$AA$13&lt;=0,$AA$13&gt;24,Settings!$B$4="",AND($A14&lt;&gt;"",COUNTIF($A$2:$A$101,$A14)&gt;1),AND($O14&lt;&gt;"",COUNTIF(Settings!$D$2:$D$5,$O14)=0),AND($D14&lt;&gt;"",OR(NOT(ISNUMBER($D14)),$D14&lt;=0,$D14&gt;=2958466)),AND($E14&lt;&gt;"",OR(NOT(ISNUMBER($E14)),$E14&lt;=0,$E14&gt;=2958466)),AND($F14&lt;&gt;"",OR(NOT(ISNUMBER($F14)),$F14&lt;=0,$F14&gt;=2958466)),AND($G14&lt;&gt;"",OR(NOT(ISNUMBER($G14)),$G14&lt;=0,$G14&gt;=2958466)),AND($J14&lt;&gt;"",OR(NOT(ISNUMBER($J14)),$J14&lt;=0,$J14&gt;=2958466)),AND($K14&lt;&gt;"",OR(NOT(ISNUMBER($K14)),$K14&lt;=0,$K14&gt;=2958466)),AND($Q14&lt;&gt;"",OR(NOT(ISNUMBER($Q14)),$Q14&lt;=0,$Q14&gt;=2958466)),AND(ISNUMBER($D14),ISNUMBER($E14),OR($E14&lt;=$D14,24*($E14-$D14)&gt;$AA$13)),AND(ISNUMBER($F14),ISNUMBER($G14),OR($G14&lt;=$F14,24*($G14-$F14)&gt;$AA$13)),AND(ISNUMBER($J14),ISNUMBER($K14),OR($K14&lt;=$J14,24*($K14-$J14)&gt;$AA$13)),AND($H14&lt;&gt;"",OR(NOT(ISNUMBER($H14)),$H14&lt;0,$H14&gt;60*$AA$13,AND(ISNUMBER($F14),ISNUMBER($G14),$H14&gt;1440*($G14-$F14)))),AND($L14&lt;&gt;"",OR(NOT(ISNUMBER($L14)),$L14&lt;0,$L14&gt;60*$AA$13,AND(ISNUMBER($J14),ISNUMBER($K14),$L14&gt;1440*($K14-$J14)))),AND($M14&lt;&gt;"",OR(NOT(ISNUMBER($M14)),$M14&lt;0,$M14&gt;$AA$13))),TRUE),"Invalid input",IF(OR(B14="",C14="",R14="",S14="",T14="",I14="",O14="",COUNTIF($A$2:$A$101,A14)&gt;1),"Incomplete",IF(AND(M14&lt;&gt;"",N14=""),"Reason required",IF(AND(ABS(U14)&gt;Settings!$B$2,M14=""),"Resolve discrepancy","Ready")))))</f>
        <v/>
      </c>
      <c r="X14" s="7">
        <f>IF(AND(A14&lt;&gt;"",O14="Approved",W14="Ready",P14&lt;&gt;"",ISNUMBER(Q14),COUNTIFS('Review Trail'!$A$2:$A$201,A14,'Review Trail'!$D$2:$D$201,"Approved",'Review Trail'!$E$2:$E$201,V14,'Review Trail'!$F$2:$F$201,P14,'Review Trail'!$G$2:$G$201,Q14)&gt;0),V14,"")</f>
        <v/>
      </c>
      <c r="Z14" s="9" t="inlineStr">
        <is>
          <t>Recalculation</t>
        </is>
      </c>
      <c r="AA14" s="8" t="inlineStr">
        <is>
          <t>Open in Excel or LibreOffice and recalculate before review.</t>
        </is>
      </c>
    </row>
    <row r="15" ht="40" customHeight="1">
      <c r="A15" s="3" t="n"/>
      <c r="B15" s="3" t="n"/>
      <c r="C15" s="3" t="n"/>
      <c r="D15" s="4" t="n"/>
      <c r="E15" s="4" t="n"/>
      <c r="F15" s="4" t="n"/>
      <c r="G15" s="4" t="n"/>
      <c r="H15" s="5" t="n"/>
      <c r="I15" s="3" t="n"/>
      <c r="J15" s="4" t="n"/>
      <c r="K15" s="4" t="n"/>
      <c r="L15" s="5" t="n"/>
      <c r="M15" s="6" t="n"/>
      <c r="N15" s="3" t="n"/>
      <c r="O15" s="3" t="n"/>
      <c r="P15" s="3" t="n"/>
      <c r="Q15" s="4" t="n"/>
      <c r="R15" s="10">
        <f>IF(COUNT(D15:E15)&lt;2,"",IF(E15&gt;D15,24*(E15-D15),""))</f>
        <v/>
      </c>
      <c r="S15" s="10">
        <f>IF(COUNT(F15:H15)&lt;3,"",IF(AND(G15&gt;F15,H15&gt;=0,H15&lt;=1440*(G15-F15)),24*(G15-F15)-H15/60,""))</f>
        <v/>
      </c>
      <c r="T15" s="10">
        <f>IF(COUNT(J15:L15)&lt;3,"",IF(AND(K15&gt;J15,L15&gt;=0,L15&lt;=1440*(K15-J15)),24*(K15-J15)-L15/60,""))</f>
        <v/>
      </c>
      <c r="U15" s="10">
        <f>IF(OR(S15="",T15=""),"",S15-T15)</f>
        <v/>
      </c>
      <c r="V15" s="10">
        <f>IF(T15="","",IF(M15="",T15,M15))</f>
        <v/>
      </c>
      <c r="W15" s="11">
        <f>IF(A15="","",IF(IFERROR(OR(NOT(ISNUMBER($AA$12)),$AA$12&lt;0,$AA$12&gt;24,NOT(ISNUMBER($AA$13)),$AA$13&lt;=0,$AA$13&gt;24,Settings!$B$4="",AND($A15&lt;&gt;"",COUNTIF($A$2:$A$101,$A15)&gt;1),AND($O15&lt;&gt;"",COUNTIF(Settings!$D$2:$D$5,$O15)=0),AND($D15&lt;&gt;"",OR(NOT(ISNUMBER($D15)),$D15&lt;=0,$D15&gt;=2958466)),AND($E15&lt;&gt;"",OR(NOT(ISNUMBER($E15)),$E15&lt;=0,$E15&gt;=2958466)),AND($F15&lt;&gt;"",OR(NOT(ISNUMBER($F15)),$F15&lt;=0,$F15&gt;=2958466)),AND($G15&lt;&gt;"",OR(NOT(ISNUMBER($G15)),$G15&lt;=0,$G15&gt;=2958466)),AND($J15&lt;&gt;"",OR(NOT(ISNUMBER($J15)),$J15&lt;=0,$J15&gt;=2958466)),AND($K15&lt;&gt;"",OR(NOT(ISNUMBER($K15)),$K15&lt;=0,$K15&gt;=2958466)),AND($Q15&lt;&gt;"",OR(NOT(ISNUMBER($Q15)),$Q15&lt;=0,$Q15&gt;=2958466)),AND(ISNUMBER($D15),ISNUMBER($E15),OR($E15&lt;=$D15,24*($E15-$D15)&gt;$AA$13)),AND(ISNUMBER($F15),ISNUMBER($G15),OR($G15&lt;=$F15,24*($G15-$F15)&gt;$AA$13)),AND(ISNUMBER($J15),ISNUMBER($K15),OR($K15&lt;=$J15,24*($K15-$J15)&gt;$AA$13)),AND($H15&lt;&gt;"",OR(NOT(ISNUMBER($H15)),$H15&lt;0,$H15&gt;60*$AA$13,AND(ISNUMBER($F15),ISNUMBER($G15),$H15&gt;1440*($G15-$F15)))),AND($L15&lt;&gt;"",OR(NOT(ISNUMBER($L15)),$L15&lt;0,$L15&gt;60*$AA$13,AND(ISNUMBER($J15),ISNUMBER($K15),$L15&gt;1440*($K15-$J15)))),AND($M15&lt;&gt;"",OR(NOT(ISNUMBER($M15)),$M15&lt;0,$M15&gt;$AA$13))),TRUE),"Invalid input",IF(OR(B15="",C15="",R15="",S15="",T15="",I15="",O15="",COUNTIF($A$2:$A$101,A15)&gt;1),"Incomplete",IF(AND(M15&lt;&gt;"",N15=""),"Reason required",IF(AND(ABS(U15)&gt;Settings!$B$2,M15=""),"Resolve discrepancy","Ready")))))</f>
        <v/>
      </c>
      <c r="X15" s="10">
        <f>IF(AND(A15&lt;&gt;"",O15="Approved",W15="Ready",P15&lt;&gt;"",ISNUMBER(Q15),COUNTIFS('Review Trail'!$A$2:$A$201,A15,'Review Trail'!$D$2:$D$201,"Approved",'Review Trail'!$E$2:$E$201,V15,'Review Trail'!$F$2:$F$201,P15,'Review Trail'!$G$2:$G$201,Q15)&gt;0),V15,"")</f>
        <v/>
      </c>
      <c r="Z15" s="12" t="inlineStr">
        <is>
          <t>Red-alert action</t>
        </is>
      </c>
      <c r="AA15" s="11" t="inlineStr">
        <is>
          <t>Correct invalid inputs before release.</t>
        </is>
      </c>
    </row>
    <row r="16" ht="40" customHeight="1">
      <c r="A16" s="3" t="n"/>
      <c r="B16" s="3" t="n"/>
      <c r="C16" s="3" t="n"/>
      <c r="D16" s="4" t="n"/>
      <c r="E16" s="4" t="n"/>
      <c r="F16" s="4" t="n"/>
      <c r="G16" s="4" t="n"/>
      <c r="H16" s="5" t="n"/>
      <c r="I16" s="3" t="n"/>
      <c r="J16" s="4" t="n"/>
      <c r="K16" s="4" t="n"/>
      <c r="L16" s="5" t="n"/>
      <c r="M16" s="6" t="n"/>
      <c r="N16" s="3" t="n"/>
      <c r="O16" s="3" t="n"/>
      <c r="P16" s="3" t="n"/>
      <c r="Q16" s="4" t="n"/>
      <c r="R16" s="7">
        <f>IF(COUNT(D16:E16)&lt;2,"",IF(E16&gt;D16,24*(E16-D16),""))</f>
        <v/>
      </c>
      <c r="S16" s="7">
        <f>IF(COUNT(F16:H16)&lt;3,"",IF(AND(G16&gt;F16,H16&gt;=0,H16&lt;=1440*(G16-F16)),24*(G16-F16)-H16/60,""))</f>
        <v/>
      </c>
      <c r="T16" s="7">
        <f>IF(COUNT(J16:L16)&lt;3,"",IF(AND(K16&gt;J16,L16&gt;=0,L16&lt;=1440*(K16-J16)),24*(K16-J16)-L16/60,""))</f>
        <v/>
      </c>
      <c r="U16" s="7">
        <f>IF(OR(S16="",T16=""),"",S16-T16)</f>
        <v/>
      </c>
      <c r="V16" s="7">
        <f>IF(T16="","",IF(M16="",T16,M16))</f>
        <v/>
      </c>
      <c r="W16" s="8">
        <f>IF(A16="","",IF(IFERROR(OR(NOT(ISNUMBER($AA$12)),$AA$12&lt;0,$AA$12&gt;24,NOT(ISNUMBER($AA$13)),$AA$13&lt;=0,$AA$13&gt;24,Settings!$B$4="",AND($A16&lt;&gt;"",COUNTIF($A$2:$A$101,$A16)&gt;1),AND($O16&lt;&gt;"",COUNTIF(Settings!$D$2:$D$5,$O16)=0),AND($D16&lt;&gt;"",OR(NOT(ISNUMBER($D16)),$D16&lt;=0,$D16&gt;=2958466)),AND($E16&lt;&gt;"",OR(NOT(ISNUMBER($E16)),$E16&lt;=0,$E16&gt;=2958466)),AND($F16&lt;&gt;"",OR(NOT(ISNUMBER($F16)),$F16&lt;=0,$F16&gt;=2958466)),AND($G16&lt;&gt;"",OR(NOT(ISNUMBER($G16)),$G16&lt;=0,$G16&gt;=2958466)),AND($J16&lt;&gt;"",OR(NOT(ISNUMBER($J16)),$J16&lt;=0,$J16&gt;=2958466)),AND($K16&lt;&gt;"",OR(NOT(ISNUMBER($K16)),$K16&lt;=0,$K16&gt;=2958466)),AND($Q16&lt;&gt;"",OR(NOT(ISNUMBER($Q16)),$Q16&lt;=0,$Q16&gt;=2958466)),AND(ISNUMBER($D16),ISNUMBER($E16),OR($E16&lt;=$D16,24*($E16-$D16)&gt;$AA$13)),AND(ISNUMBER($F16),ISNUMBER($G16),OR($G16&lt;=$F16,24*($G16-$F16)&gt;$AA$13)),AND(ISNUMBER($J16),ISNUMBER($K16),OR($K16&lt;=$J16,24*($K16-$J16)&gt;$AA$13)),AND($H16&lt;&gt;"",OR(NOT(ISNUMBER($H16)),$H16&lt;0,$H16&gt;60*$AA$13,AND(ISNUMBER($F16),ISNUMBER($G16),$H16&gt;1440*($G16-$F16)))),AND($L16&lt;&gt;"",OR(NOT(ISNUMBER($L16)),$L16&lt;0,$L16&gt;60*$AA$13,AND(ISNUMBER($J16),ISNUMBER($K16),$L16&gt;1440*($K16-$J16)))),AND($M16&lt;&gt;"",OR(NOT(ISNUMBER($M16)),$M16&lt;0,$M16&gt;$AA$13))),TRUE),"Invalid input",IF(OR(B16="",C16="",R16="",S16="",T16="",I16="",O16="",COUNTIF($A$2:$A$101,A16)&gt;1),"Incomplete",IF(AND(M16&lt;&gt;"",N16=""),"Reason required",IF(AND(ABS(U16)&gt;Settings!$B$2,M16=""),"Resolve discrepancy","Ready")))))</f>
        <v/>
      </c>
      <c r="X16" s="7">
        <f>IF(AND(A16&lt;&gt;"",O16="Approved",W16="Ready",P16&lt;&gt;"",ISNUMBER(Q16),COUNTIFS('Review Trail'!$A$2:$A$201,A16,'Review Trail'!$D$2:$D$201,"Approved",'Review Trail'!$E$2:$E$201,V16,'Review Trail'!$F$2:$F$201,P16,'Review Trail'!$G$2:$G$201,Q16)&gt;0),V16,"")</f>
        <v/>
      </c>
    </row>
    <row r="17" ht="40" customHeight="1">
      <c r="A17" s="3" t="n"/>
      <c r="B17" s="3" t="n"/>
      <c r="C17" s="3" t="n"/>
      <c r="D17" s="4" t="n"/>
      <c r="E17" s="4" t="n"/>
      <c r="F17" s="4" t="n"/>
      <c r="G17" s="4" t="n"/>
      <c r="H17" s="5" t="n"/>
      <c r="I17" s="3" t="n"/>
      <c r="J17" s="4" t="n"/>
      <c r="K17" s="4" t="n"/>
      <c r="L17" s="5" t="n"/>
      <c r="M17" s="6" t="n"/>
      <c r="N17" s="3" t="n"/>
      <c r="O17" s="3" t="n"/>
      <c r="P17" s="3" t="n"/>
      <c r="Q17" s="4" t="n"/>
      <c r="R17" s="10">
        <f>IF(COUNT(D17:E17)&lt;2,"",IF(E17&gt;D17,24*(E17-D17),""))</f>
        <v/>
      </c>
      <c r="S17" s="10">
        <f>IF(COUNT(F17:H17)&lt;3,"",IF(AND(G17&gt;F17,H17&gt;=0,H17&lt;=1440*(G17-F17)),24*(G17-F17)-H17/60,""))</f>
        <v/>
      </c>
      <c r="T17" s="10">
        <f>IF(COUNT(J17:L17)&lt;3,"",IF(AND(K17&gt;J17,L17&gt;=0,L17&lt;=1440*(K17-J17)),24*(K17-J17)-L17/60,""))</f>
        <v/>
      </c>
      <c r="U17" s="10">
        <f>IF(OR(S17="",T17=""),"",S17-T17)</f>
        <v/>
      </c>
      <c r="V17" s="10">
        <f>IF(T17="","",IF(M17="",T17,M17))</f>
        <v/>
      </c>
      <c r="W17" s="11">
        <f>IF(A17="","",IF(IFERROR(OR(NOT(ISNUMBER($AA$12)),$AA$12&lt;0,$AA$12&gt;24,NOT(ISNUMBER($AA$13)),$AA$13&lt;=0,$AA$13&gt;24,Settings!$B$4="",AND($A17&lt;&gt;"",COUNTIF($A$2:$A$101,$A17)&gt;1),AND($O17&lt;&gt;"",COUNTIF(Settings!$D$2:$D$5,$O17)=0),AND($D17&lt;&gt;"",OR(NOT(ISNUMBER($D17)),$D17&lt;=0,$D17&gt;=2958466)),AND($E17&lt;&gt;"",OR(NOT(ISNUMBER($E17)),$E17&lt;=0,$E17&gt;=2958466)),AND($F17&lt;&gt;"",OR(NOT(ISNUMBER($F17)),$F17&lt;=0,$F17&gt;=2958466)),AND($G17&lt;&gt;"",OR(NOT(ISNUMBER($G17)),$G17&lt;=0,$G17&gt;=2958466)),AND($J17&lt;&gt;"",OR(NOT(ISNUMBER($J17)),$J17&lt;=0,$J17&gt;=2958466)),AND($K17&lt;&gt;"",OR(NOT(ISNUMBER($K17)),$K17&lt;=0,$K17&gt;=2958466)),AND($Q17&lt;&gt;"",OR(NOT(ISNUMBER($Q17)),$Q17&lt;=0,$Q17&gt;=2958466)),AND(ISNUMBER($D17),ISNUMBER($E17),OR($E17&lt;=$D17,24*($E17-$D17)&gt;$AA$13)),AND(ISNUMBER($F17),ISNUMBER($G17),OR($G17&lt;=$F17,24*($G17-$F17)&gt;$AA$13)),AND(ISNUMBER($J17),ISNUMBER($K17),OR($K17&lt;=$J17,24*($K17-$J17)&gt;$AA$13)),AND($H17&lt;&gt;"",OR(NOT(ISNUMBER($H17)),$H17&lt;0,$H17&gt;60*$AA$13,AND(ISNUMBER($F17),ISNUMBER($G17),$H17&gt;1440*($G17-$F17)))),AND($L17&lt;&gt;"",OR(NOT(ISNUMBER($L17)),$L17&lt;0,$L17&gt;60*$AA$13,AND(ISNUMBER($J17),ISNUMBER($K17),$L17&gt;1440*($K17-$J17)))),AND($M17&lt;&gt;"",OR(NOT(ISNUMBER($M17)),$M17&lt;0,$M17&gt;$AA$13))),TRUE),"Invalid input",IF(OR(B17="",C17="",R17="",S17="",T17="",I17="",O17="",COUNTIF($A$2:$A$101,A17)&gt;1),"Incomplete",IF(AND(M17&lt;&gt;"",N17=""),"Reason required",IF(AND(ABS(U17)&gt;Settings!$B$2,M17=""),"Resolve discrepancy","Ready")))))</f>
        <v/>
      </c>
      <c r="X17" s="10">
        <f>IF(AND(A17&lt;&gt;"",O17="Approved",W17="Ready",P17&lt;&gt;"",ISNUMBER(Q17),COUNTIFS('Review Trail'!$A$2:$A$201,A17,'Review Trail'!$D$2:$D$201,"Approved",'Review Trail'!$E$2:$E$201,V17,'Review Trail'!$F$2:$F$201,P17,'Review Trail'!$G$2:$G$201,Q17)&gt;0),V17,"")</f>
        <v/>
      </c>
    </row>
    <row r="18" ht="40" customHeight="1">
      <c r="A18" s="3" t="n"/>
      <c r="B18" s="3" t="n"/>
      <c r="C18" s="3" t="n"/>
      <c r="D18" s="4" t="n"/>
      <c r="E18" s="4" t="n"/>
      <c r="F18" s="4" t="n"/>
      <c r="G18" s="4" t="n"/>
      <c r="H18" s="5" t="n"/>
      <c r="I18" s="3" t="n"/>
      <c r="J18" s="4" t="n"/>
      <c r="K18" s="4" t="n"/>
      <c r="L18" s="5" t="n"/>
      <c r="M18" s="6" t="n"/>
      <c r="N18" s="3" t="n"/>
      <c r="O18" s="3" t="n"/>
      <c r="P18" s="3" t="n"/>
      <c r="Q18" s="4" t="n"/>
      <c r="R18" s="7">
        <f>IF(COUNT(D18:E18)&lt;2,"",IF(E18&gt;D18,24*(E18-D18),""))</f>
        <v/>
      </c>
      <c r="S18" s="7">
        <f>IF(COUNT(F18:H18)&lt;3,"",IF(AND(G18&gt;F18,H18&gt;=0,H18&lt;=1440*(G18-F18)),24*(G18-F18)-H18/60,""))</f>
        <v/>
      </c>
      <c r="T18" s="7">
        <f>IF(COUNT(J18:L18)&lt;3,"",IF(AND(K18&gt;J18,L18&gt;=0,L18&lt;=1440*(K18-J18)),24*(K18-J18)-L18/60,""))</f>
        <v/>
      </c>
      <c r="U18" s="7">
        <f>IF(OR(S18="",T18=""),"",S18-T18)</f>
        <v/>
      </c>
      <c r="V18" s="7">
        <f>IF(T18="","",IF(M18="",T18,M18))</f>
        <v/>
      </c>
      <c r="W18" s="8">
        <f>IF(A18="","",IF(IFERROR(OR(NOT(ISNUMBER($AA$12)),$AA$12&lt;0,$AA$12&gt;24,NOT(ISNUMBER($AA$13)),$AA$13&lt;=0,$AA$13&gt;24,Settings!$B$4="",AND($A18&lt;&gt;"",COUNTIF($A$2:$A$101,$A18)&gt;1),AND($O18&lt;&gt;"",COUNTIF(Settings!$D$2:$D$5,$O18)=0),AND($D18&lt;&gt;"",OR(NOT(ISNUMBER($D18)),$D18&lt;=0,$D18&gt;=2958466)),AND($E18&lt;&gt;"",OR(NOT(ISNUMBER($E18)),$E18&lt;=0,$E18&gt;=2958466)),AND($F18&lt;&gt;"",OR(NOT(ISNUMBER($F18)),$F18&lt;=0,$F18&gt;=2958466)),AND($G18&lt;&gt;"",OR(NOT(ISNUMBER($G18)),$G18&lt;=0,$G18&gt;=2958466)),AND($J18&lt;&gt;"",OR(NOT(ISNUMBER($J18)),$J18&lt;=0,$J18&gt;=2958466)),AND($K18&lt;&gt;"",OR(NOT(ISNUMBER($K18)),$K18&lt;=0,$K18&gt;=2958466)),AND($Q18&lt;&gt;"",OR(NOT(ISNUMBER($Q18)),$Q18&lt;=0,$Q18&gt;=2958466)),AND(ISNUMBER($D18),ISNUMBER($E18),OR($E18&lt;=$D18,24*($E18-$D18)&gt;$AA$13)),AND(ISNUMBER($F18),ISNUMBER($G18),OR($G18&lt;=$F18,24*($G18-$F18)&gt;$AA$13)),AND(ISNUMBER($J18),ISNUMBER($K18),OR($K18&lt;=$J18,24*($K18-$J18)&gt;$AA$13)),AND($H18&lt;&gt;"",OR(NOT(ISNUMBER($H18)),$H18&lt;0,$H18&gt;60*$AA$13,AND(ISNUMBER($F18),ISNUMBER($G18),$H18&gt;1440*($G18-$F18)))),AND($L18&lt;&gt;"",OR(NOT(ISNUMBER($L18)),$L18&lt;0,$L18&gt;60*$AA$13,AND(ISNUMBER($J18),ISNUMBER($K18),$L18&gt;1440*($K18-$J18)))),AND($M18&lt;&gt;"",OR(NOT(ISNUMBER($M18)),$M18&lt;0,$M18&gt;$AA$13))),TRUE),"Invalid input",IF(OR(B18="",C18="",R18="",S18="",T18="",I18="",O18="",COUNTIF($A$2:$A$101,A18)&gt;1),"Incomplete",IF(AND(M18&lt;&gt;"",N18=""),"Reason required",IF(AND(ABS(U18)&gt;Settings!$B$2,M18=""),"Resolve discrepancy","Ready")))))</f>
        <v/>
      </c>
      <c r="X18" s="7">
        <f>IF(AND(A18&lt;&gt;"",O18="Approved",W18="Ready",P18&lt;&gt;"",ISNUMBER(Q18),COUNTIFS('Review Trail'!$A$2:$A$201,A18,'Review Trail'!$D$2:$D$201,"Approved",'Review Trail'!$E$2:$E$201,V18,'Review Trail'!$F$2:$F$201,P18,'Review Trail'!$G$2:$G$201,Q18)&gt;0),V18,"")</f>
        <v/>
      </c>
    </row>
    <row r="19" ht="40" customHeight="1">
      <c r="A19" s="3" t="n"/>
      <c r="B19" s="3" t="n"/>
      <c r="C19" s="3" t="n"/>
      <c r="D19" s="4" t="n"/>
      <c r="E19" s="4" t="n"/>
      <c r="F19" s="4" t="n"/>
      <c r="G19" s="4" t="n"/>
      <c r="H19" s="5" t="n"/>
      <c r="I19" s="3" t="n"/>
      <c r="J19" s="4" t="n"/>
      <c r="K19" s="4" t="n"/>
      <c r="L19" s="5" t="n"/>
      <c r="M19" s="6" t="n"/>
      <c r="N19" s="3" t="n"/>
      <c r="O19" s="3" t="n"/>
      <c r="P19" s="3" t="n"/>
      <c r="Q19" s="4" t="n"/>
      <c r="R19" s="10">
        <f>IF(COUNT(D19:E19)&lt;2,"",IF(E19&gt;D19,24*(E19-D19),""))</f>
        <v/>
      </c>
      <c r="S19" s="10">
        <f>IF(COUNT(F19:H19)&lt;3,"",IF(AND(G19&gt;F19,H19&gt;=0,H19&lt;=1440*(G19-F19)),24*(G19-F19)-H19/60,""))</f>
        <v/>
      </c>
      <c r="T19" s="10">
        <f>IF(COUNT(J19:L19)&lt;3,"",IF(AND(K19&gt;J19,L19&gt;=0,L19&lt;=1440*(K19-J19)),24*(K19-J19)-L19/60,""))</f>
        <v/>
      </c>
      <c r="U19" s="10">
        <f>IF(OR(S19="",T19=""),"",S19-T19)</f>
        <v/>
      </c>
      <c r="V19" s="10">
        <f>IF(T19="","",IF(M19="",T19,M19))</f>
        <v/>
      </c>
      <c r="W19" s="11">
        <f>IF(A19="","",IF(IFERROR(OR(NOT(ISNUMBER($AA$12)),$AA$12&lt;0,$AA$12&gt;24,NOT(ISNUMBER($AA$13)),$AA$13&lt;=0,$AA$13&gt;24,Settings!$B$4="",AND($A19&lt;&gt;"",COUNTIF($A$2:$A$101,$A19)&gt;1),AND($O19&lt;&gt;"",COUNTIF(Settings!$D$2:$D$5,$O19)=0),AND($D19&lt;&gt;"",OR(NOT(ISNUMBER($D19)),$D19&lt;=0,$D19&gt;=2958466)),AND($E19&lt;&gt;"",OR(NOT(ISNUMBER($E19)),$E19&lt;=0,$E19&gt;=2958466)),AND($F19&lt;&gt;"",OR(NOT(ISNUMBER($F19)),$F19&lt;=0,$F19&gt;=2958466)),AND($G19&lt;&gt;"",OR(NOT(ISNUMBER($G19)),$G19&lt;=0,$G19&gt;=2958466)),AND($J19&lt;&gt;"",OR(NOT(ISNUMBER($J19)),$J19&lt;=0,$J19&gt;=2958466)),AND($K19&lt;&gt;"",OR(NOT(ISNUMBER($K19)),$K19&lt;=0,$K19&gt;=2958466)),AND($Q19&lt;&gt;"",OR(NOT(ISNUMBER($Q19)),$Q19&lt;=0,$Q19&gt;=2958466)),AND(ISNUMBER($D19),ISNUMBER($E19),OR($E19&lt;=$D19,24*($E19-$D19)&gt;$AA$13)),AND(ISNUMBER($F19),ISNUMBER($G19),OR($G19&lt;=$F19,24*($G19-$F19)&gt;$AA$13)),AND(ISNUMBER($J19),ISNUMBER($K19),OR($K19&lt;=$J19,24*($K19-$J19)&gt;$AA$13)),AND($H19&lt;&gt;"",OR(NOT(ISNUMBER($H19)),$H19&lt;0,$H19&gt;60*$AA$13,AND(ISNUMBER($F19),ISNUMBER($G19),$H19&gt;1440*($G19-$F19)))),AND($L19&lt;&gt;"",OR(NOT(ISNUMBER($L19)),$L19&lt;0,$L19&gt;60*$AA$13,AND(ISNUMBER($J19),ISNUMBER($K19),$L19&gt;1440*($K19-$J19)))),AND($M19&lt;&gt;"",OR(NOT(ISNUMBER($M19)),$M19&lt;0,$M19&gt;$AA$13))),TRUE),"Invalid input",IF(OR(B19="",C19="",R19="",S19="",T19="",I19="",O19="",COUNTIF($A$2:$A$101,A19)&gt;1),"Incomplete",IF(AND(M19&lt;&gt;"",N19=""),"Reason required",IF(AND(ABS(U19)&gt;Settings!$B$2,M19=""),"Resolve discrepancy","Ready")))))</f>
        <v/>
      </c>
      <c r="X19" s="10">
        <f>IF(AND(A19&lt;&gt;"",O19="Approved",W19="Ready",P19&lt;&gt;"",ISNUMBER(Q19),COUNTIFS('Review Trail'!$A$2:$A$201,A19,'Review Trail'!$D$2:$D$201,"Approved",'Review Trail'!$E$2:$E$201,V19,'Review Trail'!$F$2:$F$201,P19,'Review Trail'!$G$2:$G$201,Q19)&gt;0),V19,"")</f>
        <v/>
      </c>
    </row>
    <row r="20" ht="40" customHeight="1">
      <c r="A20" s="3" t="n"/>
      <c r="B20" s="3" t="n"/>
      <c r="C20" s="3" t="n"/>
      <c r="D20" s="4" t="n"/>
      <c r="E20" s="4" t="n"/>
      <c r="F20" s="4" t="n"/>
      <c r="G20" s="4" t="n"/>
      <c r="H20" s="5" t="n"/>
      <c r="I20" s="3" t="n"/>
      <c r="J20" s="4" t="n"/>
      <c r="K20" s="4" t="n"/>
      <c r="L20" s="5" t="n"/>
      <c r="M20" s="6" t="n"/>
      <c r="N20" s="3" t="n"/>
      <c r="O20" s="3" t="n"/>
      <c r="P20" s="3" t="n"/>
      <c r="Q20" s="4" t="n"/>
      <c r="R20" s="7">
        <f>IF(COUNT(D20:E20)&lt;2,"",IF(E20&gt;D20,24*(E20-D20),""))</f>
        <v/>
      </c>
      <c r="S20" s="7">
        <f>IF(COUNT(F20:H20)&lt;3,"",IF(AND(G20&gt;F20,H20&gt;=0,H20&lt;=1440*(G20-F20)),24*(G20-F20)-H20/60,""))</f>
        <v/>
      </c>
      <c r="T20" s="7">
        <f>IF(COUNT(J20:L20)&lt;3,"",IF(AND(K20&gt;J20,L20&gt;=0,L20&lt;=1440*(K20-J20)),24*(K20-J20)-L20/60,""))</f>
        <v/>
      </c>
      <c r="U20" s="7">
        <f>IF(OR(S20="",T20=""),"",S20-T20)</f>
        <v/>
      </c>
      <c r="V20" s="7">
        <f>IF(T20="","",IF(M20="",T20,M20))</f>
        <v/>
      </c>
      <c r="W20" s="8">
        <f>IF(A20="","",IF(IFERROR(OR(NOT(ISNUMBER($AA$12)),$AA$12&lt;0,$AA$12&gt;24,NOT(ISNUMBER($AA$13)),$AA$13&lt;=0,$AA$13&gt;24,Settings!$B$4="",AND($A20&lt;&gt;"",COUNTIF($A$2:$A$101,$A20)&gt;1),AND($O20&lt;&gt;"",COUNTIF(Settings!$D$2:$D$5,$O20)=0),AND($D20&lt;&gt;"",OR(NOT(ISNUMBER($D20)),$D20&lt;=0,$D20&gt;=2958466)),AND($E20&lt;&gt;"",OR(NOT(ISNUMBER($E20)),$E20&lt;=0,$E20&gt;=2958466)),AND($F20&lt;&gt;"",OR(NOT(ISNUMBER($F20)),$F20&lt;=0,$F20&gt;=2958466)),AND($G20&lt;&gt;"",OR(NOT(ISNUMBER($G20)),$G20&lt;=0,$G20&gt;=2958466)),AND($J20&lt;&gt;"",OR(NOT(ISNUMBER($J20)),$J20&lt;=0,$J20&gt;=2958466)),AND($K20&lt;&gt;"",OR(NOT(ISNUMBER($K20)),$K20&lt;=0,$K20&gt;=2958466)),AND($Q20&lt;&gt;"",OR(NOT(ISNUMBER($Q20)),$Q20&lt;=0,$Q20&gt;=2958466)),AND(ISNUMBER($D20),ISNUMBER($E20),OR($E20&lt;=$D20,24*($E20-$D20)&gt;$AA$13)),AND(ISNUMBER($F20),ISNUMBER($G20),OR($G20&lt;=$F20,24*($G20-$F20)&gt;$AA$13)),AND(ISNUMBER($J20),ISNUMBER($K20),OR($K20&lt;=$J20,24*($K20-$J20)&gt;$AA$13)),AND($H20&lt;&gt;"",OR(NOT(ISNUMBER($H20)),$H20&lt;0,$H20&gt;60*$AA$13,AND(ISNUMBER($F20),ISNUMBER($G20),$H20&gt;1440*($G20-$F20)))),AND($L20&lt;&gt;"",OR(NOT(ISNUMBER($L20)),$L20&lt;0,$L20&gt;60*$AA$13,AND(ISNUMBER($J20),ISNUMBER($K20),$L20&gt;1440*($K20-$J20)))),AND($M20&lt;&gt;"",OR(NOT(ISNUMBER($M20)),$M20&lt;0,$M20&gt;$AA$13))),TRUE),"Invalid input",IF(OR(B20="",C20="",R20="",S20="",T20="",I20="",O20="",COUNTIF($A$2:$A$101,A20)&gt;1),"Incomplete",IF(AND(M20&lt;&gt;"",N20=""),"Reason required",IF(AND(ABS(U20)&gt;Settings!$B$2,M20=""),"Resolve discrepancy","Ready")))))</f>
        <v/>
      </c>
      <c r="X20" s="7">
        <f>IF(AND(A20&lt;&gt;"",O20="Approved",W20="Ready",P20&lt;&gt;"",ISNUMBER(Q20),COUNTIFS('Review Trail'!$A$2:$A$201,A20,'Review Trail'!$D$2:$D$201,"Approved",'Review Trail'!$E$2:$E$201,V20,'Review Trail'!$F$2:$F$201,P20,'Review Trail'!$G$2:$G$201,Q20)&gt;0),V20,"")</f>
        <v/>
      </c>
    </row>
    <row r="21" ht="40" customHeight="1">
      <c r="A21" s="3" t="n"/>
      <c r="B21" s="3" t="n"/>
      <c r="C21" s="3" t="n"/>
      <c r="D21" s="4" t="n"/>
      <c r="E21" s="4" t="n"/>
      <c r="F21" s="4" t="n"/>
      <c r="G21" s="4" t="n"/>
      <c r="H21" s="5" t="n"/>
      <c r="I21" s="3" t="n"/>
      <c r="J21" s="4" t="n"/>
      <c r="K21" s="4" t="n"/>
      <c r="L21" s="5" t="n"/>
      <c r="M21" s="6" t="n"/>
      <c r="N21" s="3" t="n"/>
      <c r="O21" s="3" t="n"/>
      <c r="P21" s="3" t="n"/>
      <c r="Q21" s="4" t="n"/>
      <c r="R21" s="10">
        <f>IF(COUNT(D21:E21)&lt;2,"",IF(E21&gt;D21,24*(E21-D21),""))</f>
        <v/>
      </c>
      <c r="S21" s="10">
        <f>IF(COUNT(F21:H21)&lt;3,"",IF(AND(G21&gt;F21,H21&gt;=0,H21&lt;=1440*(G21-F21)),24*(G21-F21)-H21/60,""))</f>
        <v/>
      </c>
      <c r="T21" s="10">
        <f>IF(COUNT(J21:L21)&lt;3,"",IF(AND(K21&gt;J21,L21&gt;=0,L21&lt;=1440*(K21-J21)),24*(K21-J21)-L21/60,""))</f>
        <v/>
      </c>
      <c r="U21" s="10">
        <f>IF(OR(S21="",T21=""),"",S21-T21)</f>
        <v/>
      </c>
      <c r="V21" s="10">
        <f>IF(T21="","",IF(M21="",T21,M21))</f>
        <v/>
      </c>
      <c r="W21" s="11">
        <f>IF(A21="","",IF(IFERROR(OR(NOT(ISNUMBER($AA$12)),$AA$12&lt;0,$AA$12&gt;24,NOT(ISNUMBER($AA$13)),$AA$13&lt;=0,$AA$13&gt;24,Settings!$B$4="",AND($A21&lt;&gt;"",COUNTIF($A$2:$A$101,$A21)&gt;1),AND($O21&lt;&gt;"",COUNTIF(Settings!$D$2:$D$5,$O21)=0),AND($D21&lt;&gt;"",OR(NOT(ISNUMBER($D21)),$D21&lt;=0,$D21&gt;=2958466)),AND($E21&lt;&gt;"",OR(NOT(ISNUMBER($E21)),$E21&lt;=0,$E21&gt;=2958466)),AND($F21&lt;&gt;"",OR(NOT(ISNUMBER($F21)),$F21&lt;=0,$F21&gt;=2958466)),AND($G21&lt;&gt;"",OR(NOT(ISNUMBER($G21)),$G21&lt;=0,$G21&gt;=2958466)),AND($J21&lt;&gt;"",OR(NOT(ISNUMBER($J21)),$J21&lt;=0,$J21&gt;=2958466)),AND($K21&lt;&gt;"",OR(NOT(ISNUMBER($K21)),$K21&lt;=0,$K21&gt;=2958466)),AND($Q21&lt;&gt;"",OR(NOT(ISNUMBER($Q21)),$Q21&lt;=0,$Q21&gt;=2958466)),AND(ISNUMBER($D21),ISNUMBER($E21),OR($E21&lt;=$D21,24*($E21-$D21)&gt;$AA$13)),AND(ISNUMBER($F21),ISNUMBER($G21),OR($G21&lt;=$F21,24*($G21-$F21)&gt;$AA$13)),AND(ISNUMBER($J21),ISNUMBER($K21),OR($K21&lt;=$J21,24*($K21-$J21)&gt;$AA$13)),AND($H21&lt;&gt;"",OR(NOT(ISNUMBER($H21)),$H21&lt;0,$H21&gt;60*$AA$13,AND(ISNUMBER($F21),ISNUMBER($G21),$H21&gt;1440*($G21-$F21)))),AND($L21&lt;&gt;"",OR(NOT(ISNUMBER($L21)),$L21&lt;0,$L21&gt;60*$AA$13,AND(ISNUMBER($J21),ISNUMBER($K21),$L21&gt;1440*($K21-$J21)))),AND($M21&lt;&gt;"",OR(NOT(ISNUMBER($M21)),$M21&lt;0,$M21&gt;$AA$13))),TRUE),"Invalid input",IF(OR(B21="",C21="",R21="",S21="",T21="",I21="",O21="",COUNTIF($A$2:$A$101,A21)&gt;1),"Incomplete",IF(AND(M21&lt;&gt;"",N21=""),"Reason required",IF(AND(ABS(U21)&gt;Settings!$B$2,M21=""),"Resolve discrepancy","Ready")))))</f>
        <v/>
      </c>
      <c r="X21" s="10">
        <f>IF(AND(A21&lt;&gt;"",O21="Approved",W21="Ready",P21&lt;&gt;"",ISNUMBER(Q21),COUNTIFS('Review Trail'!$A$2:$A$201,A21,'Review Trail'!$D$2:$D$201,"Approved",'Review Trail'!$E$2:$E$201,V21,'Review Trail'!$F$2:$F$201,P21,'Review Trail'!$G$2:$G$201,Q21)&gt;0),V21,"")</f>
        <v/>
      </c>
    </row>
    <row r="22" ht="40" customHeight="1">
      <c r="A22" s="3" t="n"/>
      <c r="B22" s="3" t="n"/>
      <c r="C22" s="3" t="n"/>
      <c r="D22" s="4" t="n"/>
      <c r="E22" s="4" t="n"/>
      <c r="F22" s="4" t="n"/>
      <c r="G22" s="4" t="n"/>
      <c r="H22" s="5" t="n"/>
      <c r="I22" s="3" t="n"/>
      <c r="J22" s="4" t="n"/>
      <c r="K22" s="4" t="n"/>
      <c r="L22" s="5" t="n"/>
      <c r="M22" s="6" t="n"/>
      <c r="N22" s="3" t="n"/>
      <c r="O22" s="3" t="n"/>
      <c r="P22" s="3" t="n"/>
      <c r="Q22" s="4" t="n"/>
      <c r="R22" s="7">
        <f>IF(COUNT(D22:E22)&lt;2,"",IF(E22&gt;D22,24*(E22-D22),""))</f>
        <v/>
      </c>
      <c r="S22" s="7">
        <f>IF(COUNT(F22:H22)&lt;3,"",IF(AND(G22&gt;F22,H22&gt;=0,H22&lt;=1440*(G22-F22)),24*(G22-F22)-H22/60,""))</f>
        <v/>
      </c>
      <c r="T22" s="7">
        <f>IF(COUNT(J22:L22)&lt;3,"",IF(AND(K22&gt;J22,L22&gt;=0,L22&lt;=1440*(K22-J22)),24*(K22-J22)-L22/60,""))</f>
        <v/>
      </c>
      <c r="U22" s="7">
        <f>IF(OR(S22="",T22=""),"",S22-T22)</f>
        <v/>
      </c>
      <c r="V22" s="7">
        <f>IF(T22="","",IF(M22="",T22,M22))</f>
        <v/>
      </c>
      <c r="W22" s="8">
        <f>IF(A22="","",IF(IFERROR(OR(NOT(ISNUMBER($AA$12)),$AA$12&lt;0,$AA$12&gt;24,NOT(ISNUMBER($AA$13)),$AA$13&lt;=0,$AA$13&gt;24,Settings!$B$4="",AND($A22&lt;&gt;"",COUNTIF($A$2:$A$101,$A22)&gt;1),AND($O22&lt;&gt;"",COUNTIF(Settings!$D$2:$D$5,$O22)=0),AND($D22&lt;&gt;"",OR(NOT(ISNUMBER($D22)),$D22&lt;=0,$D22&gt;=2958466)),AND($E22&lt;&gt;"",OR(NOT(ISNUMBER($E22)),$E22&lt;=0,$E22&gt;=2958466)),AND($F22&lt;&gt;"",OR(NOT(ISNUMBER($F22)),$F22&lt;=0,$F22&gt;=2958466)),AND($G22&lt;&gt;"",OR(NOT(ISNUMBER($G22)),$G22&lt;=0,$G22&gt;=2958466)),AND($J22&lt;&gt;"",OR(NOT(ISNUMBER($J22)),$J22&lt;=0,$J22&gt;=2958466)),AND($K22&lt;&gt;"",OR(NOT(ISNUMBER($K22)),$K22&lt;=0,$K22&gt;=2958466)),AND($Q22&lt;&gt;"",OR(NOT(ISNUMBER($Q22)),$Q22&lt;=0,$Q22&gt;=2958466)),AND(ISNUMBER($D22),ISNUMBER($E22),OR($E22&lt;=$D22,24*($E22-$D22)&gt;$AA$13)),AND(ISNUMBER($F22),ISNUMBER($G22),OR($G22&lt;=$F22,24*($G22-$F22)&gt;$AA$13)),AND(ISNUMBER($J22),ISNUMBER($K22),OR($K22&lt;=$J22,24*($K22-$J22)&gt;$AA$13)),AND($H22&lt;&gt;"",OR(NOT(ISNUMBER($H22)),$H22&lt;0,$H22&gt;60*$AA$13,AND(ISNUMBER($F22),ISNUMBER($G22),$H22&gt;1440*($G22-$F22)))),AND($L22&lt;&gt;"",OR(NOT(ISNUMBER($L22)),$L22&lt;0,$L22&gt;60*$AA$13,AND(ISNUMBER($J22),ISNUMBER($K22),$L22&gt;1440*($K22-$J22)))),AND($M22&lt;&gt;"",OR(NOT(ISNUMBER($M22)),$M22&lt;0,$M22&gt;$AA$13))),TRUE),"Invalid input",IF(OR(B22="",C22="",R22="",S22="",T22="",I22="",O22="",COUNTIF($A$2:$A$101,A22)&gt;1),"Incomplete",IF(AND(M22&lt;&gt;"",N22=""),"Reason required",IF(AND(ABS(U22)&gt;Settings!$B$2,M22=""),"Resolve discrepancy","Ready")))))</f>
        <v/>
      </c>
      <c r="X22" s="7">
        <f>IF(AND(A22&lt;&gt;"",O22="Approved",W22="Ready",P22&lt;&gt;"",ISNUMBER(Q22),COUNTIFS('Review Trail'!$A$2:$A$201,A22,'Review Trail'!$D$2:$D$201,"Approved",'Review Trail'!$E$2:$E$201,V22,'Review Trail'!$F$2:$F$201,P22,'Review Trail'!$G$2:$G$201,Q22)&gt;0),V22,"")</f>
        <v/>
      </c>
    </row>
    <row r="23" ht="40" customHeight="1">
      <c r="A23" s="3" t="n"/>
      <c r="B23" s="3" t="n"/>
      <c r="C23" s="3" t="n"/>
      <c r="D23" s="4" t="n"/>
      <c r="E23" s="4" t="n"/>
      <c r="F23" s="4" t="n"/>
      <c r="G23" s="4" t="n"/>
      <c r="H23" s="5" t="n"/>
      <c r="I23" s="3" t="n"/>
      <c r="J23" s="4" t="n"/>
      <c r="K23" s="4" t="n"/>
      <c r="L23" s="5" t="n"/>
      <c r="M23" s="6" t="n"/>
      <c r="N23" s="3" t="n"/>
      <c r="O23" s="3" t="n"/>
      <c r="P23" s="3" t="n"/>
      <c r="Q23" s="4" t="n"/>
      <c r="R23" s="10">
        <f>IF(COUNT(D23:E23)&lt;2,"",IF(E23&gt;D23,24*(E23-D23),""))</f>
        <v/>
      </c>
      <c r="S23" s="10">
        <f>IF(COUNT(F23:H23)&lt;3,"",IF(AND(G23&gt;F23,H23&gt;=0,H23&lt;=1440*(G23-F23)),24*(G23-F23)-H23/60,""))</f>
        <v/>
      </c>
      <c r="T23" s="10">
        <f>IF(COUNT(J23:L23)&lt;3,"",IF(AND(K23&gt;J23,L23&gt;=0,L23&lt;=1440*(K23-J23)),24*(K23-J23)-L23/60,""))</f>
        <v/>
      </c>
      <c r="U23" s="10">
        <f>IF(OR(S23="",T23=""),"",S23-T23)</f>
        <v/>
      </c>
      <c r="V23" s="10">
        <f>IF(T23="","",IF(M23="",T23,M23))</f>
        <v/>
      </c>
      <c r="W23" s="11">
        <f>IF(A23="","",IF(IFERROR(OR(NOT(ISNUMBER($AA$12)),$AA$12&lt;0,$AA$12&gt;24,NOT(ISNUMBER($AA$13)),$AA$13&lt;=0,$AA$13&gt;24,Settings!$B$4="",AND($A23&lt;&gt;"",COUNTIF($A$2:$A$101,$A23)&gt;1),AND($O23&lt;&gt;"",COUNTIF(Settings!$D$2:$D$5,$O23)=0),AND($D23&lt;&gt;"",OR(NOT(ISNUMBER($D23)),$D23&lt;=0,$D23&gt;=2958466)),AND($E23&lt;&gt;"",OR(NOT(ISNUMBER($E23)),$E23&lt;=0,$E23&gt;=2958466)),AND($F23&lt;&gt;"",OR(NOT(ISNUMBER($F23)),$F23&lt;=0,$F23&gt;=2958466)),AND($G23&lt;&gt;"",OR(NOT(ISNUMBER($G23)),$G23&lt;=0,$G23&gt;=2958466)),AND($J23&lt;&gt;"",OR(NOT(ISNUMBER($J23)),$J23&lt;=0,$J23&gt;=2958466)),AND($K23&lt;&gt;"",OR(NOT(ISNUMBER($K23)),$K23&lt;=0,$K23&gt;=2958466)),AND($Q23&lt;&gt;"",OR(NOT(ISNUMBER($Q23)),$Q23&lt;=0,$Q23&gt;=2958466)),AND(ISNUMBER($D23),ISNUMBER($E23),OR($E23&lt;=$D23,24*($E23-$D23)&gt;$AA$13)),AND(ISNUMBER($F23),ISNUMBER($G23),OR($G23&lt;=$F23,24*($G23-$F23)&gt;$AA$13)),AND(ISNUMBER($J23),ISNUMBER($K23),OR($K23&lt;=$J23,24*($K23-$J23)&gt;$AA$13)),AND($H23&lt;&gt;"",OR(NOT(ISNUMBER($H23)),$H23&lt;0,$H23&gt;60*$AA$13,AND(ISNUMBER($F23),ISNUMBER($G23),$H23&gt;1440*($G23-$F23)))),AND($L23&lt;&gt;"",OR(NOT(ISNUMBER($L23)),$L23&lt;0,$L23&gt;60*$AA$13,AND(ISNUMBER($J23),ISNUMBER($K23),$L23&gt;1440*($K23-$J23)))),AND($M23&lt;&gt;"",OR(NOT(ISNUMBER($M23)),$M23&lt;0,$M23&gt;$AA$13))),TRUE),"Invalid input",IF(OR(B23="",C23="",R23="",S23="",T23="",I23="",O23="",COUNTIF($A$2:$A$101,A23)&gt;1),"Incomplete",IF(AND(M23&lt;&gt;"",N23=""),"Reason required",IF(AND(ABS(U23)&gt;Settings!$B$2,M23=""),"Resolve discrepancy","Ready")))))</f>
        <v/>
      </c>
      <c r="X23" s="10">
        <f>IF(AND(A23&lt;&gt;"",O23="Approved",W23="Ready",P23&lt;&gt;"",ISNUMBER(Q23),COUNTIFS('Review Trail'!$A$2:$A$201,A23,'Review Trail'!$D$2:$D$201,"Approved",'Review Trail'!$E$2:$E$201,V23,'Review Trail'!$F$2:$F$201,P23,'Review Trail'!$G$2:$G$201,Q23)&gt;0),V23,"")</f>
        <v/>
      </c>
    </row>
    <row r="24" ht="40" customHeight="1">
      <c r="A24" s="3" t="n"/>
      <c r="B24" s="3" t="n"/>
      <c r="C24" s="3" t="n"/>
      <c r="D24" s="4" t="n"/>
      <c r="E24" s="4" t="n"/>
      <c r="F24" s="4" t="n"/>
      <c r="G24" s="4" t="n"/>
      <c r="H24" s="5" t="n"/>
      <c r="I24" s="3" t="n"/>
      <c r="J24" s="4" t="n"/>
      <c r="K24" s="4" t="n"/>
      <c r="L24" s="5" t="n"/>
      <c r="M24" s="6" t="n"/>
      <c r="N24" s="3" t="n"/>
      <c r="O24" s="3" t="n"/>
      <c r="P24" s="3" t="n"/>
      <c r="Q24" s="4" t="n"/>
      <c r="R24" s="7">
        <f>IF(COUNT(D24:E24)&lt;2,"",IF(E24&gt;D24,24*(E24-D24),""))</f>
        <v/>
      </c>
      <c r="S24" s="7">
        <f>IF(COUNT(F24:H24)&lt;3,"",IF(AND(G24&gt;F24,H24&gt;=0,H24&lt;=1440*(G24-F24)),24*(G24-F24)-H24/60,""))</f>
        <v/>
      </c>
      <c r="T24" s="7">
        <f>IF(COUNT(J24:L24)&lt;3,"",IF(AND(K24&gt;J24,L24&gt;=0,L24&lt;=1440*(K24-J24)),24*(K24-J24)-L24/60,""))</f>
        <v/>
      </c>
      <c r="U24" s="7">
        <f>IF(OR(S24="",T24=""),"",S24-T24)</f>
        <v/>
      </c>
      <c r="V24" s="7">
        <f>IF(T24="","",IF(M24="",T24,M24))</f>
        <v/>
      </c>
      <c r="W24" s="8">
        <f>IF(A24="","",IF(IFERROR(OR(NOT(ISNUMBER($AA$12)),$AA$12&lt;0,$AA$12&gt;24,NOT(ISNUMBER($AA$13)),$AA$13&lt;=0,$AA$13&gt;24,Settings!$B$4="",AND($A24&lt;&gt;"",COUNTIF($A$2:$A$101,$A24)&gt;1),AND($O24&lt;&gt;"",COUNTIF(Settings!$D$2:$D$5,$O24)=0),AND($D24&lt;&gt;"",OR(NOT(ISNUMBER($D24)),$D24&lt;=0,$D24&gt;=2958466)),AND($E24&lt;&gt;"",OR(NOT(ISNUMBER($E24)),$E24&lt;=0,$E24&gt;=2958466)),AND($F24&lt;&gt;"",OR(NOT(ISNUMBER($F24)),$F24&lt;=0,$F24&gt;=2958466)),AND($G24&lt;&gt;"",OR(NOT(ISNUMBER($G24)),$G24&lt;=0,$G24&gt;=2958466)),AND($J24&lt;&gt;"",OR(NOT(ISNUMBER($J24)),$J24&lt;=0,$J24&gt;=2958466)),AND($K24&lt;&gt;"",OR(NOT(ISNUMBER($K24)),$K24&lt;=0,$K24&gt;=2958466)),AND($Q24&lt;&gt;"",OR(NOT(ISNUMBER($Q24)),$Q24&lt;=0,$Q24&gt;=2958466)),AND(ISNUMBER($D24),ISNUMBER($E24),OR($E24&lt;=$D24,24*($E24-$D24)&gt;$AA$13)),AND(ISNUMBER($F24),ISNUMBER($G24),OR($G24&lt;=$F24,24*($G24-$F24)&gt;$AA$13)),AND(ISNUMBER($J24),ISNUMBER($K24),OR($K24&lt;=$J24,24*($K24-$J24)&gt;$AA$13)),AND($H24&lt;&gt;"",OR(NOT(ISNUMBER($H24)),$H24&lt;0,$H24&gt;60*$AA$13,AND(ISNUMBER($F24),ISNUMBER($G24),$H24&gt;1440*($G24-$F24)))),AND($L24&lt;&gt;"",OR(NOT(ISNUMBER($L24)),$L24&lt;0,$L24&gt;60*$AA$13,AND(ISNUMBER($J24),ISNUMBER($K24),$L24&gt;1440*($K24-$J24)))),AND($M24&lt;&gt;"",OR(NOT(ISNUMBER($M24)),$M24&lt;0,$M24&gt;$AA$13))),TRUE),"Invalid input",IF(OR(B24="",C24="",R24="",S24="",T24="",I24="",O24="",COUNTIF($A$2:$A$101,A24)&gt;1),"Incomplete",IF(AND(M24&lt;&gt;"",N24=""),"Reason required",IF(AND(ABS(U24)&gt;Settings!$B$2,M24=""),"Resolve discrepancy","Ready")))))</f>
        <v/>
      </c>
      <c r="X24" s="7">
        <f>IF(AND(A24&lt;&gt;"",O24="Approved",W24="Ready",P24&lt;&gt;"",ISNUMBER(Q24),COUNTIFS('Review Trail'!$A$2:$A$201,A24,'Review Trail'!$D$2:$D$201,"Approved",'Review Trail'!$E$2:$E$201,V24,'Review Trail'!$F$2:$F$201,P24,'Review Trail'!$G$2:$G$201,Q24)&gt;0),V24,"")</f>
        <v/>
      </c>
    </row>
    <row r="25" ht="40" customHeight="1">
      <c r="A25" s="3" t="n"/>
      <c r="B25" s="3" t="n"/>
      <c r="C25" s="3" t="n"/>
      <c r="D25" s="4" t="n"/>
      <c r="E25" s="4" t="n"/>
      <c r="F25" s="4" t="n"/>
      <c r="G25" s="4" t="n"/>
      <c r="H25" s="5" t="n"/>
      <c r="I25" s="3" t="n"/>
      <c r="J25" s="4" t="n"/>
      <c r="K25" s="4" t="n"/>
      <c r="L25" s="5" t="n"/>
      <c r="M25" s="6" t="n"/>
      <c r="N25" s="3" t="n"/>
      <c r="O25" s="3" t="n"/>
      <c r="P25" s="3" t="n"/>
      <c r="Q25" s="4" t="n"/>
      <c r="R25" s="10">
        <f>IF(COUNT(D25:E25)&lt;2,"",IF(E25&gt;D25,24*(E25-D25),""))</f>
        <v/>
      </c>
      <c r="S25" s="10">
        <f>IF(COUNT(F25:H25)&lt;3,"",IF(AND(G25&gt;F25,H25&gt;=0,H25&lt;=1440*(G25-F25)),24*(G25-F25)-H25/60,""))</f>
        <v/>
      </c>
      <c r="T25" s="10">
        <f>IF(COUNT(J25:L25)&lt;3,"",IF(AND(K25&gt;J25,L25&gt;=0,L25&lt;=1440*(K25-J25)),24*(K25-J25)-L25/60,""))</f>
        <v/>
      </c>
      <c r="U25" s="10">
        <f>IF(OR(S25="",T25=""),"",S25-T25)</f>
        <v/>
      </c>
      <c r="V25" s="10">
        <f>IF(T25="","",IF(M25="",T25,M25))</f>
        <v/>
      </c>
      <c r="W25" s="11">
        <f>IF(A25="","",IF(IFERROR(OR(NOT(ISNUMBER($AA$12)),$AA$12&lt;0,$AA$12&gt;24,NOT(ISNUMBER($AA$13)),$AA$13&lt;=0,$AA$13&gt;24,Settings!$B$4="",AND($A25&lt;&gt;"",COUNTIF($A$2:$A$101,$A25)&gt;1),AND($O25&lt;&gt;"",COUNTIF(Settings!$D$2:$D$5,$O25)=0),AND($D25&lt;&gt;"",OR(NOT(ISNUMBER($D25)),$D25&lt;=0,$D25&gt;=2958466)),AND($E25&lt;&gt;"",OR(NOT(ISNUMBER($E25)),$E25&lt;=0,$E25&gt;=2958466)),AND($F25&lt;&gt;"",OR(NOT(ISNUMBER($F25)),$F25&lt;=0,$F25&gt;=2958466)),AND($G25&lt;&gt;"",OR(NOT(ISNUMBER($G25)),$G25&lt;=0,$G25&gt;=2958466)),AND($J25&lt;&gt;"",OR(NOT(ISNUMBER($J25)),$J25&lt;=0,$J25&gt;=2958466)),AND($K25&lt;&gt;"",OR(NOT(ISNUMBER($K25)),$K25&lt;=0,$K25&gt;=2958466)),AND($Q25&lt;&gt;"",OR(NOT(ISNUMBER($Q25)),$Q25&lt;=0,$Q25&gt;=2958466)),AND(ISNUMBER($D25),ISNUMBER($E25),OR($E25&lt;=$D25,24*($E25-$D25)&gt;$AA$13)),AND(ISNUMBER($F25),ISNUMBER($G25),OR($G25&lt;=$F25,24*($G25-$F25)&gt;$AA$13)),AND(ISNUMBER($J25),ISNUMBER($K25),OR($K25&lt;=$J25,24*($K25-$J25)&gt;$AA$13)),AND($H25&lt;&gt;"",OR(NOT(ISNUMBER($H25)),$H25&lt;0,$H25&gt;60*$AA$13,AND(ISNUMBER($F25),ISNUMBER($G25),$H25&gt;1440*($G25-$F25)))),AND($L25&lt;&gt;"",OR(NOT(ISNUMBER($L25)),$L25&lt;0,$L25&gt;60*$AA$13,AND(ISNUMBER($J25),ISNUMBER($K25),$L25&gt;1440*($K25-$J25)))),AND($M25&lt;&gt;"",OR(NOT(ISNUMBER($M25)),$M25&lt;0,$M25&gt;$AA$13))),TRUE),"Invalid input",IF(OR(B25="",C25="",R25="",S25="",T25="",I25="",O25="",COUNTIF($A$2:$A$101,A25)&gt;1),"Incomplete",IF(AND(M25&lt;&gt;"",N25=""),"Reason required",IF(AND(ABS(U25)&gt;Settings!$B$2,M25=""),"Resolve discrepancy","Ready")))))</f>
        <v/>
      </c>
      <c r="X25" s="10">
        <f>IF(AND(A25&lt;&gt;"",O25="Approved",W25="Ready",P25&lt;&gt;"",ISNUMBER(Q25),COUNTIFS('Review Trail'!$A$2:$A$201,A25,'Review Trail'!$D$2:$D$201,"Approved",'Review Trail'!$E$2:$E$201,V25,'Review Trail'!$F$2:$F$201,P25,'Review Trail'!$G$2:$G$201,Q25)&gt;0),V25,"")</f>
        <v/>
      </c>
    </row>
    <row r="26" ht="40" customHeight="1">
      <c r="A26" s="3" t="n"/>
      <c r="B26" s="3" t="n"/>
      <c r="C26" s="3" t="n"/>
      <c r="D26" s="4" t="n"/>
      <c r="E26" s="4" t="n"/>
      <c r="F26" s="4" t="n"/>
      <c r="G26" s="4" t="n"/>
      <c r="H26" s="5" t="n"/>
      <c r="I26" s="3" t="n"/>
      <c r="J26" s="4" t="n"/>
      <c r="K26" s="4" t="n"/>
      <c r="L26" s="5" t="n"/>
      <c r="M26" s="6" t="n"/>
      <c r="N26" s="3" t="n"/>
      <c r="O26" s="3" t="n"/>
      <c r="P26" s="3" t="n"/>
      <c r="Q26" s="4" t="n"/>
      <c r="R26" s="7">
        <f>IF(COUNT(D26:E26)&lt;2,"",IF(E26&gt;D26,24*(E26-D26),""))</f>
        <v/>
      </c>
      <c r="S26" s="7">
        <f>IF(COUNT(F26:H26)&lt;3,"",IF(AND(G26&gt;F26,H26&gt;=0,H26&lt;=1440*(G26-F26)),24*(G26-F26)-H26/60,""))</f>
        <v/>
      </c>
      <c r="T26" s="7">
        <f>IF(COUNT(J26:L26)&lt;3,"",IF(AND(K26&gt;J26,L26&gt;=0,L26&lt;=1440*(K26-J26)),24*(K26-J26)-L26/60,""))</f>
        <v/>
      </c>
      <c r="U26" s="7">
        <f>IF(OR(S26="",T26=""),"",S26-T26)</f>
        <v/>
      </c>
      <c r="V26" s="7">
        <f>IF(T26="","",IF(M26="",T26,M26))</f>
        <v/>
      </c>
      <c r="W26" s="8">
        <f>IF(A26="","",IF(IFERROR(OR(NOT(ISNUMBER($AA$12)),$AA$12&lt;0,$AA$12&gt;24,NOT(ISNUMBER($AA$13)),$AA$13&lt;=0,$AA$13&gt;24,Settings!$B$4="",AND($A26&lt;&gt;"",COUNTIF($A$2:$A$101,$A26)&gt;1),AND($O26&lt;&gt;"",COUNTIF(Settings!$D$2:$D$5,$O26)=0),AND($D26&lt;&gt;"",OR(NOT(ISNUMBER($D26)),$D26&lt;=0,$D26&gt;=2958466)),AND($E26&lt;&gt;"",OR(NOT(ISNUMBER($E26)),$E26&lt;=0,$E26&gt;=2958466)),AND($F26&lt;&gt;"",OR(NOT(ISNUMBER($F26)),$F26&lt;=0,$F26&gt;=2958466)),AND($G26&lt;&gt;"",OR(NOT(ISNUMBER($G26)),$G26&lt;=0,$G26&gt;=2958466)),AND($J26&lt;&gt;"",OR(NOT(ISNUMBER($J26)),$J26&lt;=0,$J26&gt;=2958466)),AND($K26&lt;&gt;"",OR(NOT(ISNUMBER($K26)),$K26&lt;=0,$K26&gt;=2958466)),AND($Q26&lt;&gt;"",OR(NOT(ISNUMBER($Q26)),$Q26&lt;=0,$Q26&gt;=2958466)),AND(ISNUMBER($D26),ISNUMBER($E26),OR($E26&lt;=$D26,24*($E26-$D26)&gt;$AA$13)),AND(ISNUMBER($F26),ISNUMBER($G26),OR($G26&lt;=$F26,24*($G26-$F26)&gt;$AA$13)),AND(ISNUMBER($J26),ISNUMBER($K26),OR($K26&lt;=$J26,24*($K26-$J26)&gt;$AA$13)),AND($H26&lt;&gt;"",OR(NOT(ISNUMBER($H26)),$H26&lt;0,$H26&gt;60*$AA$13,AND(ISNUMBER($F26),ISNUMBER($G26),$H26&gt;1440*($G26-$F26)))),AND($L26&lt;&gt;"",OR(NOT(ISNUMBER($L26)),$L26&lt;0,$L26&gt;60*$AA$13,AND(ISNUMBER($J26),ISNUMBER($K26),$L26&gt;1440*($K26-$J26)))),AND($M26&lt;&gt;"",OR(NOT(ISNUMBER($M26)),$M26&lt;0,$M26&gt;$AA$13))),TRUE),"Invalid input",IF(OR(B26="",C26="",R26="",S26="",T26="",I26="",O26="",COUNTIF($A$2:$A$101,A26)&gt;1),"Incomplete",IF(AND(M26&lt;&gt;"",N26=""),"Reason required",IF(AND(ABS(U26)&gt;Settings!$B$2,M26=""),"Resolve discrepancy","Ready")))))</f>
        <v/>
      </c>
      <c r="X26" s="7">
        <f>IF(AND(A26&lt;&gt;"",O26="Approved",W26="Ready",P26&lt;&gt;"",ISNUMBER(Q26),COUNTIFS('Review Trail'!$A$2:$A$201,A26,'Review Trail'!$D$2:$D$201,"Approved",'Review Trail'!$E$2:$E$201,V26,'Review Trail'!$F$2:$F$201,P26,'Review Trail'!$G$2:$G$201,Q26)&gt;0),V26,"")</f>
        <v/>
      </c>
    </row>
    <row r="27" ht="40" customHeight="1">
      <c r="A27" s="3" t="n"/>
      <c r="B27" s="3" t="n"/>
      <c r="C27" s="3" t="n"/>
      <c r="D27" s="4" t="n"/>
      <c r="E27" s="4" t="n"/>
      <c r="F27" s="4" t="n"/>
      <c r="G27" s="4" t="n"/>
      <c r="H27" s="5" t="n"/>
      <c r="I27" s="3" t="n"/>
      <c r="J27" s="4" t="n"/>
      <c r="K27" s="4" t="n"/>
      <c r="L27" s="5" t="n"/>
      <c r="M27" s="6" t="n"/>
      <c r="N27" s="3" t="n"/>
      <c r="O27" s="3" t="n"/>
      <c r="P27" s="3" t="n"/>
      <c r="Q27" s="4" t="n"/>
      <c r="R27" s="10">
        <f>IF(COUNT(D27:E27)&lt;2,"",IF(E27&gt;D27,24*(E27-D27),""))</f>
        <v/>
      </c>
      <c r="S27" s="10">
        <f>IF(COUNT(F27:H27)&lt;3,"",IF(AND(G27&gt;F27,H27&gt;=0,H27&lt;=1440*(G27-F27)),24*(G27-F27)-H27/60,""))</f>
        <v/>
      </c>
      <c r="T27" s="10">
        <f>IF(COUNT(J27:L27)&lt;3,"",IF(AND(K27&gt;J27,L27&gt;=0,L27&lt;=1440*(K27-J27)),24*(K27-J27)-L27/60,""))</f>
        <v/>
      </c>
      <c r="U27" s="10">
        <f>IF(OR(S27="",T27=""),"",S27-T27)</f>
        <v/>
      </c>
      <c r="V27" s="10">
        <f>IF(T27="","",IF(M27="",T27,M27))</f>
        <v/>
      </c>
      <c r="W27" s="11">
        <f>IF(A27="","",IF(IFERROR(OR(NOT(ISNUMBER($AA$12)),$AA$12&lt;0,$AA$12&gt;24,NOT(ISNUMBER($AA$13)),$AA$13&lt;=0,$AA$13&gt;24,Settings!$B$4="",AND($A27&lt;&gt;"",COUNTIF($A$2:$A$101,$A27)&gt;1),AND($O27&lt;&gt;"",COUNTIF(Settings!$D$2:$D$5,$O27)=0),AND($D27&lt;&gt;"",OR(NOT(ISNUMBER($D27)),$D27&lt;=0,$D27&gt;=2958466)),AND($E27&lt;&gt;"",OR(NOT(ISNUMBER($E27)),$E27&lt;=0,$E27&gt;=2958466)),AND($F27&lt;&gt;"",OR(NOT(ISNUMBER($F27)),$F27&lt;=0,$F27&gt;=2958466)),AND($G27&lt;&gt;"",OR(NOT(ISNUMBER($G27)),$G27&lt;=0,$G27&gt;=2958466)),AND($J27&lt;&gt;"",OR(NOT(ISNUMBER($J27)),$J27&lt;=0,$J27&gt;=2958466)),AND($K27&lt;&gt;"",OR(NOT(ISNUMBER($K27)),$K27&lt;=0,$K27&gt;=2958466)),AND($Q27&lt;&gt;"",OR(NOT(ISNUMBER($Q27)),$Q27&lt;=0,$Q27&gt;=2958466)),AND(ISNUMBER($D27),ISNUMBER($E27),OR($E27&lt;=$D27,24*($E27-$D27)&gt;$AA$13)),AND(ISNUMBER($F27),ISNUMBER($G27),OR($G27&lt;=$F27,24*($G27-$F27)&gt;$AA$13)),AND(ISNUMBER($J27),ISNUMBER($K27),OR($K27&lt;=$J27,24*($K27-$J27)&gt;$AA$13)),AND($H27&lt;&gt;"",OR(NOT(ISNUMBER($H27)),$H27&lt;0,$H27&gt;60*$AA$13,AND(ISNUMBER($F27),ISNUMBER($G27),$H27&gt;1440*($G27-$F27)))),AND($L27&lt;&gt;"",OR(NOT(ISNUMBER($L27)),$L27&lt;0,$L27&gt;60*$AA$13,AND(ISNUMBER($J27),ISNUMBER($K27),$L27&gt;1440*($K27-$J27)))),AND($M27&lt;&gt;"",OR(NOT(ISNUMBER($M27)),$M27&lt;0,$M27&gt;$AA$13))),TRUE),"Invalid input",IF(OR(B27="",C27="",R27="",S27="",T27="",I27="",O27="",COUNTIF($A$2:$A$101,A27)&gt;1),"Incomplete",IF(AND(M27&lt;&gt;"",N27=""),"Reason required",IF(AND(ABS(U27)&gt;Settings!$B$2,M27=""),"Resolve discrepancy","Ready")))))</f>
        <v/>
      </c>
      <c r="X27" s="10">
        <f>IF(AND(A27&lt;&gt;"",O27="Approved",W27="Ready",P27&lt;&gt;"",ISNUMBER(Q27),COUNTIFS('Review Trail'!$A$2:$A$201,A27,'Review Trail'!$D$2:$D$201,"Approved",'Review Trail'!$E$2:$E$201,V27,'Review Trail'!$F$2:$F$201,P27,'Review Trail'!$G$2:$G$201,Q27)&gt;0),V27,"")</f>
        <v/>
      </c>
    </row>
    <row r="28" ht="40" customHeight="1">
      <c r="A28" s="3" t="n"/>
      <c r="B28" s="3" t="n"/>
      <c r="C28" s="3" t="n"/>
      <c r="D28" s="4" t="n"/>
      <c r="E28" s="4" t="n"/>
      <c r="F28" s="4" t="n"/>
      <c r="G28" s="4" t="n"/>
      <c r="H28" s="5" t="n"/>
      <c r="I28" s="3" t="n"/>
      <c r="J28" s="4" t="n"/>
      <c r="K28" s="4" t="n"/>
      <c r="L28" s="5" t="n"/>
      <c r="M28" s="6" t="n"/>
      <c r="N28" s="3" t="n"/>
      <c r="O28" s="3" t="n"/>
      <c r="P28" s="3" t="n"/>
      <c r="Q28" s="4" t="n"/>
      <c r="R28" s="7">
        <f>IF(COUNT(D28:E28)&lt;2,"",IF(E28&gt;D28,24*(E28-D28),""))</f>
        <v/>
      </c>
      <c r="S28" s="7">
        <f>IF(COUNT(F28:H28)&lt;3,"",IF(AND(G28&gt;F28,H28&gt;=0,H28&lt;=1440*(G28-F28)),24*(G28-F28)-H28/60,""))</f>
        <v/>
      </c>
      <c r="T28" s="7">
        <f>IF(COUNT(J28:L28)&lt;3,"",IF(AND(K28&gt;J28,L28&gt;=0,L28&lt;=1440*(K28-J28)),24*(K28-J28)-L28/60,""))</f>
        <v/>
      </c>
      <c r="U28" s="7">
        <f>IF(OR(S28="",T28=""),"",S28-T28)</f>
        <v/>
      </c>
      <c r="V28" s="7">
        <f>IF(T28="","",IF(M28="",T28,M28))</f>
        <v/>
      </c>
      <c r="W28" s="8">
        <f>IF(A28="","",IF(IFERROR(OR(NOT(ISNUMBER($AA$12)),$AA$12&lt;0,$AA$12&gt;24,NOT(ISNUMBER($AA$13)),$AA$13&lt;=0,$AA$13&gt;24,Settings!$B$4="",AND($A28&lt;&gt;"",COUNTIF($A$2:$A$101,$A28)&gt;1),AND($O28&lt;&gt;"",COUNTIF(Settings!$D$2:$D$5,$O28)=0),AND($D28&lt;&gt;"",OR(NOT(ISNUMBER($D28)),$D28&lt;=0,$D28&gt;=2958466)),AND($E28&lt;&gt;"",OR(NOT(ISNUMBER($E28)),$E28&lt;=0,$E28&gt;=2958466)),AND($F28&lt;&gt;"",OR(NOT(ISNUMBER($F28)),$F28&lt;=0,$F28&gt;=2958466)),AND($G28&lt;&gt;"",OR(NOT(ISNUMBER($G28)),$G28&lt;=0,$G28&gt;=2958466)),AND($J28&lt;&gt;"",OR(NOT(ISNUMBER($J28)),$J28&lt;=0,$J28&gt;=2958466)),AND($K28&lt;&gt;"",OR(NOT(ISNUMBER($K28)),$K28&lt;=0,$K28&gt;=2958466)),AND($Q28&lt;&gt;"",OR(NOT(ISNUMBER($Q28)),$Q28&lt;=0,$Q28&gt;=2958466)),AND(ISNUMBER($D28),ISNUMBER($E28),OR($E28&lt;=$D28,24*($E28-$D28)&gt;$AA$13)),AND(ISNUMBER($F28),ISNUMBER($G28),OR($G28&lt;=$F28,24*($G28-$F28)&gt;$AA$13)),AND(ISNUMBER($J28),ISNUMBER($K28),OR($K28&lt;=$J28,24*($K28-$J28)&gt;$AA$13)),AND($H28&lt;&gt;"",OR(NOT(ISNUMBER($H28)),$H28&lt;0,$H28&gt;60*$AA$13,AND(ISNUMBER($F28),ISNUMBER($G28),$H28&gt;1440*($G28-$F28)))),AND($L28&lt;&gt;"",OR(NOT(ISNUMBER($L28)),$L28&lt;0,$L28&gt;60*$AA$13,AND(ISNUMBER($J28),ISNUMBER($K28),$L28&gt;1440*($K28-$J28)))),AND($M28&lt;&gt;"",OR(NOT(ISNUMBER($M28)),$M28&lt;0,$M28&gt;$AA$13))),TRUE),"Invalid input",IF(OR(B28="",C28="",R28="",S28="",T28="",I28="",O28="",COUNTIF($A$2:$A$101,A28)&gt;1),"Incomplete",IF(AND(M28&lt;&gt;"",N28=""),"Reason required",IF(AND(ABS(U28)&gt;Settings!$B$2,M28=""),"Resolve discrepancy","Ready")))))</f>
        <v/>
      </c>
      <c r="X28" s="7">
        <f>IF(AND(A28&lt;&gt;"",O28="Approved",W28="Ready",P28&lt;&gt;"",ISNUMBER(Q28),COUNTIFS('Review Trail'!$A$2:$A$201,A28,'Review Trail'!$D$2:$D$201,"Approved",'Review Trail'!$E$2:$E$201,V28,'Review Trail'!$F$2:$F$201,P28,'Review Trail'!$G$2:$G$201,Q28)&gt;0),V28,"")</f>
        <v/>
      </c>
    </row>
    <row r="29" ht="40" customHeight="1">
      <c r="A29" s="3" t="n"/>
      <c r="B29" s="3" t="n"/>
      <c r="C29" s="3" t="n"/>
      <c r="D29" s="4" t="n"/>
      <c r="E29" s="4" t="n"/>
      <c r="F29" s="4" t="n"/>
      <c r="G29" s="4" t="n"/>
      <c r="H29" s="5" t="n"/>
      <c r="I29" s="3" t="n"/>
      <c r="J29" s="4" t="n"/>
      <c r="K29" s="4" t="n"/>
      <c r="L29" s="5" t="n"/>
      <c r="M29" s="6" t="n"/>
      <c r="N29" s="3" t="n"/>
      <c r="O29" s="3" t="n"/>
      <c r="P29" s="3" t="n"/>
      <c r="Q29" s="4" t="n"/>
      <c r="R29" s="10">
        <f>IF(COUNT(D29:E29)&lt;2,"",IF(E29&gt;D29,24*(E29-D29),""))</f>
        <v/>
      </c>
      <c r="S29" s="10">
        <f>IF(COUNT(F29:H29)&lt;3,"",IF(AND(G29&gt;F29,H29&gt;=0,H29&lt;=1440*(G29-F29)),24*(G29-F29)-H29/60,""))</f>
        <v/>
      </c>
      <c r="T29" s="10">
        <f>IF(COUNT(J29:L29)&lt;3,"",IF(AND(K29&gt;J29,L29&gt;=0,L29&lt;=1440*(K29-J29)),24*(K29-J29)-L29/60,""))</f>
        <v/>
      </c>
      <c r="U29" s="10">
        <f>IF(OR(S29="",T29=""),"",S29-T29)</f>
        <v/>
      </c>
      <c r="V29" s="10">
        <f>IF(T29="","",IF(M29="",T29,M29))</f>
        <v/>
      </c>
      <c r="W29" s="11">
        <f>IF(A29="","",IF(IFERROR(OR(NOT(ISNUMBER($AA$12)),$AA$12&lt;0,$AA$12&gt;24,NOT(ISNUMBER($AA$13)),$AA$13&lt;=0,$AA$13&gt;24,Settings!$B$4="",AND($A29&lt;&gt;"",COUNTIF($A$2:$A$101,$A29)&gt;1),AND($O29&lt;&gt;"",COUNTIF(Settings!$D$2:$D$5,$O29)=0),AND($D29&lt;&gt;"",OR(NOT(ISNUMBER($D29)),$D29&lt;=0,$D29&gt;=2958466)),AND($E29&lt;&gt;"",OR(NOT(ISNUMBER($E29)),$E29&lt;=0,$E29&gt;=2958466)),AND($F29&lt;&gt;"",OR(NOT(ISNUMBER($F29)),$F29&lt;=0,$F29&gt;=2958466)),AND($G29&lt;&gt;"",OR(NOT(ISNUMBER($G29)),$G29&lt;=0,$G29&gt;=2958466)),AND($J29&lt;&gt;"",OR(NOT(ISNUMBER($J29)),$J29&lt;=0,$J29&gt;=2958466)),AND($K29&lt;&gt;"",OR(NOT(ISNUMBER($K29)),$K29&lt;=0,$K29&gt;=2958466)),AND($Q29&lt;&gt;"",OR(NOT(ISNUMBER($Q29)),$Q29&lt;=0,$Q29&gt;=2958466)),AND(ISNUMBER($D29),ISNUMBER($E29),OR($E29&lt;=$D29,24*($E29-$D29)&gt;$AA$13)),AND(ISNUMBER($F29),ISNUMBER($G29),OR($G29&lt;=$F29,24*($G29-$F29)&gt;$AA$13)),AND(ISNUMBER($J29),ISNUMBER($K29),OR($K29&lt;=$J29,24*($K29-$J29)&gt;$AA$13)),AND($H29&lt;&gt;"",OR(NOT(ISNUMBER($H29)),$H29&lt;0,$H29&gt;60*$AA$13,AND(ISNUMBER($F29),ISNUMBER($G29),$H29&gt;1440*($G29-$F29)))),AND($L29&lt;&gt;"",OR(NOT(ISNUMBER($L29)),$L29&lt;0,$L29&gt;60*$AA$13,AND(ISNUMBER($J29),ISNUMBER($K29),$L29&gt;1440*($K29-$J29)))),AND($M29&lt;&gt;"",OR(NOT(ISNUMBER($M29)),$M29&lt;0,$M29&gt;$AA$13))),TRUE),"Invalid input",IF(OR(B29="",C29="",R29="",S29="",T29="",I29="",O29="",COUNTIF($A$2:$A$101,A29)&gt;1),"Incomplete",IF(AND(M29&lt;&gt;"",N29=""),"Reason required",IF(AND(ABS(U29)&gt;Settings!$B$2,M29=""),"Resolve discrepancy","Ready")))))</f>
        <v/>
      </c>
      <c r="X29" s="10">
        <f>IF(AND(A29&lt;&gt;"",O29="Approved",W29="Ready",P29&lt;&gt;"",ISNUMBER(Q29),COUNTIFS('Review Trail'!$A$2:$A$201,A29,'Review Trail'!$D$2:$D$201,"Approved",'Review Trail'!$E$2:$E$201,V29,'Review Trail'!$F$2:$F$201,P29,'Review Trail'!$G$2:$G$201,Q29)&gt;0),V29,"")</f>
        <v/>
      </c>
    </row>
    <row r="30" ht="40" customHeight="1">
      <c r="A30" s="3" t="n"/>
      <c r="B30" s="3" t="n"/>
      <c r="C30" s="3" t="n"/>
      <c r="D30" s="4" t="n"/>
      <c r="E30" s="4" t="n"/>
      <c r="F30" s="4" t="n"/>
      <c r="G30" s="4" t="n"/>
      <c r="H30" s="5" t="n"/>
      <c r="I30" s="3" t="n"/>
      <c r="J30" s="4" t="n"/>
      <c r="K30" s="4" t="n"/>
      <c r="L30" s="5" t="n"/>
      <c r="M30" s="6" t="n"/>
      <c r="N30" s="3" t="n"/>
      <c r="O30" s="3" t="n"/>
      <c r="P30" s="3" t="n"/>
      <c r="Q30" s="4" t="n"/>
      <c r="R30" s="7">
        <f>IF(COUNT(D30:E30)&lt;2,"",IF(E30&gt;D30,24*(E30-D30),""))</f>
        <v/>
      </c>
      <c r="S30" s="7">
        <f>IF(COUNT(F30:H30)&lt;3,"",IF(AND(G30&gt;F30,H30&gt;=0,H30&lt;=1440*(G30-F30)),24*(G30-F30)-H30/60,""))</f>
        <v/>
      </c>
      <c r="T30" s="7">
        <f>IF(COUNT(J30:L30)&lt;3,"",IF(AND(K30&gt;J30,L30&gt;=0,L30&lt;=1440*(K30-J30)),24*(K30-J30)-L30/60,""))</f>
        <v/>
      </c>
      <c r="U30" s="7">
        <f>IF(OR(S30="",T30=""),"",S30-T30)</f>
        <v/>
      </c>
      <c r="V30" s="7">
        <f>IF(T30="","",IF(M30="",T30,M30))</f>
        <v/>
      </c>
      <c r="W30" s="8">
        <f>IF(A30="","",IF(IFERROR(OR(NOT(ISNUMBER($AA$12)),$AA$12&lt;0,$AA$12&gt;24,NOT(ISNUMBER($AA$13)),$AA$13&lt;=0,$AA$13&gt;24,Settings!$B$4="",AND($A30&lt;&gt;"",COUNTIF($A$2:$A$101,$A30)&gt;1),AND($O30&lt;&gt;"",COUNTIF(Settings!$D$2:$D$5,$O30)=0),AND($D30&lt;&gt;"",OR(NOT(ISNUMBER($D30)),$D30&lt;=0,$D30&gt;=2958466)),AND($E30&lt;&gt;"",OR(NOT(ISNUMBER($E30)),$E30&lt;=0,$E30&gt;=2958466)),AND($F30&lt;&gt;"",OR(NOT(ISNUMBER($F30)),$F30&lt;=0,$F30&gt;=2958466)),AND($G30&lt;&gt;"",OR(NOT(ISNUMBER($G30)),$G30&lt;=0,$G30&gt;=2958466)),AND($J30&lt;&gt;"",OR(NOT(ISNUMBER($J30)),$J30&lt;=0,$J30&gt;=2958466)),AND($K30&lt;&gt;"",OR(NOT(ISNUMBER($K30)),$K30&lt;=0,$K30&gt;=2958466)),AND($Q30&lt;&gt;"",OR(NOT(ISNUMBER($Q30)),$Q30&lt;=0,$Q30&gt;=2958466)),AND(ISNUMBER($D30),ISNUMBER($E30),OR($E30&lt;=$D30,24*($E30-$D30)&gt;$AA$13)),AND(ISNUMBER($F30),ISNUMBER($G30),OR($G30&lt;=$F30,24*($G30-$F30)&gt;$AA$13)),AND(ISNUMBER($J30),ISNUMBER($K30),OR($K30&lt;=$J30,24*($K30-$J30)&gt;$AA$13)),AND($H30&lt;&gt;"",OR(NOT(ISNUMBER($H30)),$H30&lt;0,$H30&gt;60*$AA$13,AND(ISNUMBER($F30),ISNUMBER($G30),$H30&gt;1440*($G30-$F30)))),AND($L30&lt;&gt;"",OR(NOT(ISNUMBER($L30)),$L30&lt;0,$L30&gt;60*$AA$13,AND(ISNUMBER($J30),ISNUMBER($K30),$L30&gt;1440*($K30-$J30)))),AND($M30&lt;&gt;"",OR(NOT(ISNUMBER($M30)),$M30&lt;0,$M30&gt;$AA$13))),TRUE),"Invalid input",IF(OR(B30="",C30="",R30="",S30="",T30="",I30="",O30="",COUNTIF($A$2:$A$101,A30)&gt;1),"Incomplete",IF(AND(M30&lt;&gt;"",N30=""),"Reason required",IF(AND(ABS(U30)&gt;Settings!$B$2,M30=""),"Resolve discrepancy","Ready")))))</f>
        <v/>
      </c>
      <c r="X30" s="7">
        <f>IF(AND(A30&lt;&gt;"",O30="Approved",W30="Ready",P30&lt;&gt;"",ISNUMBER(Q30),COUNTIFS('Review Trail'!$A$2:$A$201,A30,'Review Trail'!$D$2:$D$201,"Approved",'Review Trail'!$E$2:$E$201,V30,'Review Trail'!$F$2:$F$201,P30,'Review Trail'!$G$2:$G$201,Q30)&gt;0),V30,"")</f>
        <v/>
      </c>
    </row>
    <row r="31" ht="40" customHeight="1">
      <c r="A31" s="3" t="n"/>
      <c r="B31" s="3" t="n"/>
      <c r="C31" s="3" t="n"/>
      <c r="D31" s="4" t="n"/>
      <c r="E31" s="4" t="n"/>
      <c r="F31" s="4" t="n"/>
      <c r="G31" s="4" t="n"/>
      <c r="H31" s="5" t="n"/>
      <c r="I31" s="3" t="n"/>
      <c r="J31" s="4" t="n"/>
      <c r="K31" s="4" t="n"/>
      <c r="L31" s="5" t="n"/>
      <c r="M31" s="6" t="n"/>
      <c r="N31" s="3" t="n"/>
      <c r="O31" s="3" t="n"/>
      <c r="P31" s="3" t="n"/>
      <c r="Q31" s="4" t="n"/>
      <c r="R31" s="10">
        <f>IF(COUNT(D31:E31)&lt;2,"",IF(E31&gt;D31,24*(E31-D31),""))</f>
        <v/>
      </c>
      <c r="S31" s="10">
        <f>IF(COUNT(F31:H31)&lt;3,"",IF(AND(G31&gt;F31,H31&gt;=0,H31&lt;=1440*(G31-F31)),24*(G31-F31)-H31/60,""))</f>
        <v/>
      </c>
      <c r="T31" s="10">
        <f>IF(COUNT(J31:L31)&lt;3,"",IF(AND(K31&gt;J31,L31&gt;=0,L31&lt;=1440*(K31-J31)),24*(K31-J31)-L31/60,""))</f>
        <v/>
      </c>
      <c r="U31" s="10">
        <f>IF(OR(S31="",T31=""),"",S31-T31)</f>
        <v/>
      </c>
      <c r="V31" s="10">
        <f>IF(T31="","",IF(M31="",T31,M31))</f>
        <v/>
      </c>
      <c r="W31" s="11">
        <f>IF(A31="","",IF(IFERROR(OR(NOT(ISNUMBER($AA$12)),$AA$12&lt;0,$AA$12&gt;24,NOT(ISNUMBER($AA$13)),$AA$13&lt;=0,$AA$13&gt;24,Settings!$B$4="",AND($A31&lt;&gt;"",COUNTIF($A$2:$A$101,$A31)&gt;1),AND($O31&lt;&gt;"",COUNTIF(Settings!$D$2:$D$5,$O31)=0),AND($D31&lt;&gt;"",OR(NOT(ISNUMBER($D31)),$D31&lt;=0,$D31&gt;=2958466)),AND($E31&lt;&gt;"",OR(NOT(ISNUMBER($E31)),$E31&lt;=0,$E31&gt;=2958466)),AND($F31&lt;&gt;"",OR(NOT(ISNUMBER($F31)),$F31&lt;=0,$F31&gt;=2958466)),AND($G31&lt;&gt;"",OR(NOT(ISNUMBER($G31)),$G31&lt;=0,$G31&gt;=2958466)),AND($J31&lt;&gt;"",OR(NOT(ISNUMBER($J31)),$J31&lt;=0,$J31&gt;=2958466)),AND($K31&lt;&gt;"",OR(NOT(ISNUMBER($K31)),$K31&lt;=0,$K31&gt;=2958466)),AND($Q31&lt;&gt;"",OR(NOT(ISNUMBER($Q31)),$Q31&lt;=0,$Q31&gt;=2958466)),AND(ISNUMBER($D31),ISNUMBER($E31),OR($E31&lt;=$D31,24*($E31-$D31)&gt;$AA$13)),AND(ISNUMBER($F31),ISNUMBER($G31),OR($G31&lt;=$F31,24*($G31-$F31)&gt;$AA$13)),AND(ISNUMBER($J31),ISNUMBER($K31),OR($K31&lt;=$J31,24*($K31-$J31)&gt;$AA$13)),AND($H31&lt;&gt;"",OR(NOT(ISNUMBER($H31)),$H31&lt;0,$H31&gt;60*$AA$13,AND(ISNUMBER($F31),ISNUMBER($G31),$H31&gt;1440*($G31-$F31)))),AND($L31&lt;&gt;"",OR(NOT(ISNUMBER($L31)),$L31&lt;0,$L31&gt;60*$AA$13,AND(ISNUMBER($J31),ISNUMBER($K31),$L31&gt;1440*($K31-$J31)))),AND($M31&lt;&gt;"",OR(NOT(ISNUMBER($M31)),$M31&lt;0,$M31&gt;$AA$13))),TRUE),"Invalid input",IF(OR(B31="",C31="",R31="",S31="",T31="",I31="",O31="",COUNTIF($A$2:$A$101,A31)&gt;1),"Incomplete",IF(AND(M31&lt;&gt;"",N31=""),"Reason required",IF(AND(ABS(U31)&gt;Settings!$B$2,M31=""),"Resolve discrepancy","Ready")))))</f>
        <v/>
      </c>
      <c r="X31" s="10">
        <f>IF(AND(A31&lt;&gt;"",O31="Approved",W31="Ready",P31&lt;&gt;"",ISNUMBER(Q31),COUNTIFS('Review Trail'!$A$2:$A$201,A31,'Review Trail'!$D$2:$D$201,"Approved",'Review Trail'!$E$2:$E$201,V31,'Review Trail'!$F$2:$F$201,P31,'Review Trail'!$G$2:$G$201,Q31)&gt;0),V31,"")</f>
        <v/>
      </c>
    </row>
    <row r="32" ht="40" customHeight="1">
      <c r="A32" s="3" t="n"/>
      <c r="B32" s="3" t="n"/>
      <c r="C32" s="3" t="n"/>
      <c r="D32" s="4" t="n"/>
      <c r="E32" s="4" t="n"/>
      <c r="F32" s="4" t="n"/>
      <c r="G32" s="4" t="n"/>
      <c r="H32" s="5" t="n"/>
      <c r="I32" s="3" t="n"/>
      <c r="J32" s="4" t="n"/>
      <c r="K32" s="4" t="n"/>
      <c r="L32" s="5" t="n"/>
      <c r="M32" s="6" t="n"/>
      <c r="N32" s="3" t="n"/>
      <c r="O32" s="3" t="n"/>
      <c r="P32" s="3" t="n"/>
      <c r="Q32" s="4" t="n"/>
      <c r="R32" s="7">
        <f>IF(COUNT(D32:E32)&lt;2,"",IF(E32&gt;D32,24*(E32-D32),""))</f>
        <v/>
      </c>
      <c r="S32" s="7">
        <f>IF(COUNT(F32:H32)&lt;3,"",IF(AND(G32&gt;F32,H32&gt;=0,H32&lt;=1440*(G32-F32)),24*(G32-F32)-H32/60,""))</f>
        <v/>
      </c>
      <c r="T32" s="7">
        <f>IF(COUNT(J32:L32)&lt;3,"",IF(AND(K32&gt;J32,L32&gt;=0,L32&lt;=1440*(K32-J32)),24*(K32-J32)-L32/60,""))</f>
        <v/>
      </c>
      <c r="U32" s="7">
        <f>IF(OR(S32="",T32=""),"",S32-T32)</f>
        <v/>
      </c>
      <c r="V32" s="7">
        <f>IF(T32="","",IF(M32="",T32,M32))</f>
        <v/>
      </c>
      <c r="W32" s="8">
        <f>IF(A32="","",IF(IFERROR(OR(NOT(ISNUMBER($AA$12)),$AA$12&lt;0,$AA$12&gt;24,NOT(ISNUMBER($AA$13)),$AA$13&lt;=0,$AA$13&gt;24,Settings!$B$4="",AND($A32&lt;&gt;"",COUNTIF($A$2:$A$101,$A32)&gt;1),AND($O32&lt;&gt;"",COUNTIF(Settings!$D$2:$D$5,$O32)=0),AND($D32&lt;&gt;"",OR(NOT(ISNUMBER($D32)),$D32&lt;=0,$D32&gt;=2958466)),AND($E32&lt;&gt;"",OR(NOT(ISNUMBER($E32)),$E32&lt;=0,$E32&gt;=2958466)),AND($F32&lt;&gt;"",OR(NOT(ISNUMBER($F32)),$F32&lt;=0,$F32&gt;=2958466)),AND($G32&lt;&gt;"",OR(NOT(ISNUMBER($G32)),$G32&lt;=0,$G32&gt;=2958466)),AND($J32&lt;&gt;"",OR(NOT(ISNUMBER($J32)),$J32&lt;=0,$J32&gt;=2958466)),AND($K32&lt;&gt;"",OR(NOT(ISNUMBER($K32)),$K32&lt;=0,$K32&gt;=2958466)),AND($Q32&lt;&gt;"",OR(NOT(ISNUMBER($Q32)),$Q32&lt;=0,$Q32&gt;=2958466)),AND(ISNUMBER($D32),ISNUMBER($E32),OR($E32&lt;=$D32,24*($E32-$D32)&gt;$AA$13)),AND(ISNUMBER($F32),ISNUMBER($G32),OR($G32&lt;=$F32,24*($G32-$F32)&gt;$AA$13)),AND(ISNUMBER($J32),ISNUMBER($K32),OR($K32&lt;=$J32,24*($K32-$J32)&gt;$AA$13)),AND($H32&lt;&gt;"",OR(NOT(ISNUMBER($H32)),$H32&lt;0,$H32&gt;60*$AA$13,AND(ISNUMBER($F32),ISNUMBER($G32),$H32&gt;1440*($G32-$F32)))),AND($L32&lt;&gt;"",OR(NOT(ISNUMBER($L32)),$L32&lt;0,$L32&gt;60*$AA$13,AND(ISNUMBER($J32),ISNUMBER($K32),$L32&gt;1440*($K32-$J32)))),AND($M32&lt;&gt;"",OR(NOT(ISNUMBER($M32)),$M32&lt;0,$M32&gt;$AA$13))),TRUE),"Invalid input",IF(OR(B32="",C32="",R32="",S32="",T32="",I32="",O32="",COUNTIF($A$2:$A$101,A32)&gt;1),"Incomplete",IF(AND(M32&lt;&gt;"",N32=""),"Reason required",IF(AND(ABS(U32)&gt;Settings!$B$2,M32=""),"Resolve discrepancy","Ready")))))</f>
        <v/>
      </c>
      <c r="X32" s="7">
        <f>IF(AND(A32&lt;&gt;"",O32="Approved",W32="Ready",P32&lt;&gt;"",ISNUMBER(Q32),COUNTIFS('Review Trail'!$A$2:$A$201,A32,'Review Trail'!$D$2:$D$201,"Approved",'Review Trail'!$E$2:$E$201,V32,'Review Trail'!$F$2:$F$201,P32,'Review Trail'!$G$2:$G$201,Q32)&gt;0),V32,"")</f>
        <v/>
      </c>
    </row>
    <row r="33" ht="40" customHeight="1">
      <c r="A33" s="3" t="n"/>
      <c r="B33" s="3" t="n"/>
      <c r="C33" s="3" t="n"/>
      <c r="D33" s="4" t="n"/>
      <c r="E33" s="4" t="n"/>
      <c r="F33" s="4" t="n"/>
      <c r="G33" s="4" t="n"/>
      <c r="H33" s="5" t="n"/>
      <c r="I33" s="3" t="n"/>
      <c r="J33" s="4" t="n"/>
      <c r="K33" s="4" t="n"/>
      <c r="L33" s="5" t="n"/>
      <c r="M33" s="6" t="n"/>
      <c r="N33" s="3" t="n"/>
      <c r="O33" s="3" t="n"/>
      <c r="P33" s="3" t="n"/>
      <c r="Q33" s="4" t="n"/>
      <c r="R33" s="10">
        <f>IF(COUNT(D33:E33)&lt;2,"",IF(E33&gt;D33,24*(E33-D33),""))</f>
        <v/>
      </c>
      <c r="S33" s="10">
        <f>IF(COUNT(F33:H33)&lt;3,"",IF(AND(G33&gt;F33,H33&gt;=0,H33&lt;=1440*(G33-F33)),24*(G33-F33)-H33/60,""))</f>
        <v/>
      </c>
      <c r="T33" s="10">
        <f>IF(COUNT(J33:L33)&lt;3,"",IF(AND(K33&gt;J33,L33&gt;=0,L33&lt;=1440*(K33-J33)),24*(K33-J33)-L33/60,""))</f>
        <v/>
      </c>
      <c r="U33" s="10">
        <f>IF(OR(S33="",T33=""),"",S33-T33)</f>
        <v/>
      </c>
      <c r="V33" s="10">
        <f>IF(T33="","",IF(M33="",T33,M33))</f>
        <v/>
      </c>
      <c r="W33" s="11">
        <f>IF(A33="","",IF(IFERROR(OR(NOT(ISNUMBER($AA$12)),$AA$12&lt;0,$AA$12&gt;24,NOT(ISNUMBER($AA$13)),$AA$13&lt;=0,$AA$13&gt;24,Settings!$B$4="",AND($A33&lt;&gt;"",COUNTIF($A$2:$A$101,$A33)&gt;1),AND($O33&lt;&gt;"",COUNTIF(Settings!$D$2:$D$5,$O33)=0),AND($D33&lt;&gt;"",OR(NOT(ISNUMBER($D33)),$D33&lt;=0,$D33&gt;=2958466)),AND($E33&lt;&gt;"",OR(NOT(ISNUMBER($E33)),$E33&lt;=0,$E33&gt;=2958466)),AND($F33&lt;&gt;"",OR(NOT(ISNUMBER($F33)),$F33&lt;=0,$F33&gt;=2958466)),AND($G33&lt;&gt;"",OR(NOT(ISNUMBER($G33)),$G33&lt;=0,$G33&gt;=2958466)),AND($J33&lt;&gt;"",OR(NOT(ISNUMBER($J33)),$J33&lt;=0,$J33&gt;=2958466)),AND($K33&lt;&gt;"",OR(NOT(ISNUMBER($K33)),$K33&lt;=0,$K33&gt;=2958466)),AND($Q33&lt;&gt;"",OR(NOT(ISNUMBER($Q33)),$Q33&lt;=0,$Q33&gt;=2958466)),AND(ISNUMBER($D33),ISNUMBER($E33),OR($E33&lt;=$D33,24*($E33-$D33)&gt;$AA$13)),AND(ISNUMBER($F33),ISNUMBER($G33),OR($G33&lt;=$F33,24*($G33-$F33)&gt;$AA$13)),AND(ISNUMBER($J33),ISNUMBER($K33),OR($K33&lt;=$J33,24*($K33-$J33)&gt;$AA$13)),AND($H33&lt;&gt;"",OR(NOT(ISNUMBER($H33)),$H33&lt;0,$H33&gt;60*$AA$13,AND(ISNUMBER($F33),ISNUMBER($G33),$H33&gt;1440*($G33-$F33)))),AND($L33&lt;&gt;"",OR(NOT(ISNUMBER($L33)),$L33&lt;0,$L33&gt;60*$AA$13,AND(ISNUMBER($J33),ISNUMBER($K33),$L33&gt;1440*($K33-$J33)))),AND($M33&lt;&gt;"",OR(NOT(ISNUMBER($M33)),$M33&lt;0,$M33&gt;$AA$13))),TRUE),"Invalid input",IF(OR(B33="",C33="",R33="",S33="",T33="",I33="",O33="",COUNTIF($A$2:$A$101,A33)&gt;1),"Incomplete",IF(AND(M33&lt;&gt;"",N33=""),"Reason required",IF(AND(ABS(U33)&gt;Settings!$B$2,M33=""),"Resolve discrepancy","Ready")))))</f>
        <v/>
      </c>
      <c r="X33" s="10">
        <f>IF(AND(A33&lt;&gt;"",O33="Approved",W33="Ready",P33&lt;&gt;"",ISNUMBER(Q33),COUNTIFS('Review Trail'!$A$2:$A$201,A33,'Review Trail'!$D$2:$D$201,"Approved",'Review Trail'!$E$2:$E$201,V33,'Review Trail'!$F$2:$F$201,P33,'Review Trail'!$G$2:$G$201,Q33)&gt;0),V33,"")</f>
        <v/>
      </c>
    </row>
    <row r="34" ht="40" customHeight="1">
      <c r="A34" s="3" t="n"/>
      <c r="B34" s="3" t="n"/>
      <c r="C34" s="3" t="n"/>
      <c r="D34" s="4" t="n"/>
      <c r="E34" s="4" t="n"/>
      <c r="F34" s="4" t="n"/>
      <c r="G34" s="4" t="n"/>
      <c r="H34" s="5" t="n"/>
      <c r="I34" s="3" t="n"/>
      <c r="J34" s="4" t="n"/>
      <c r="K34" s="4" t="n"/>
      <c r="L34" s="5" t="n"/>
      <c r="M34" s="6" t="n"/>
      <c r="N34" s="3" t="n"/>
      <c r="O34" s="3" t="n"/>
      <c r="P34" s="3" t="n"/>
      <c r="Q34" s="4" t="n"/>
      <c r="R34" s="7">
        <f>IF(COUNT(D34:E34)&lt;2,"",IF(E34&gt;D34,24*(E34-D34),""))</f>
        <v/>
      </c>
      <c r="S34" s="7">
        <f>IF(COUNT(F34:H34)&lt;3,"",IF(AND(G34&gt;F34,H34&gt;=0,H34&lt;=1440*(G34-F34)),24*(G34-F34)-H34/60,""))</f>
        <v/>
      </c>
      <c r="T34" s="7">
        <f>IF(COUNT(J34:L34)&lt;3,"",IF(AND(K34&gt;J34,L34&gt;=0,L34&lt;=1440*(K34-J34)),24*(K34-J34)-L34/60,""))</f>
        <v/>
      </c>
      <c r="U34" s="7">
        <f>IF(OR(S34="",T34=""),"",S34-T34)</f>
        <v/>
      </c>
      <c r="V34" s="7">
        <f>IF(T34="","",IF(M34="",T34,M34))</f>
        <v/>
      </c>
      <c r="W34" s="8">
        <f>IF(A34="","",IF(IFERROR(OR(NOT(ISNUMBER($AA$12)),$AA$12&lt;0,$AA$12&gt;24,NOT(ISNUMBER($AA$13)),$AA$13&lt;=0,$AA$13&gt;24,Settings!$B$4="",AND($A34&lt;&gt;"",COUNTIF($A$2:$A$101,$A34)&gt;1),AND($O34&lt;&gt;"",COUNTIF(Settings!$D$2:$D$5,$O34)=0),AND($D34&lt;&gt;"",OR(NOT(ISNUMBER($D34)),$D34&lt;=0,$D34&gt;=2958466)),AND($E34&lt;&gt;"",OR(NOT(ISNUMBER($E34)),$E34&lt;=0,$E34&gt;=2958466)),AND($F34&lt;&gt;"",OR(NOT(ISNUMBER($F34)),$F34&lt;=0,$F34&gt;=2958466)),AND($G34&lt;&gt;"",OR(NOT(ISNUMBER($G34)),$G34&lt;=0,$G34&gt;=2958466)),AND($J34&lt;&gt;"",OR(NOT(ISNUMBER($J34)),$J34&lt;=0,$J34&gt;=2958466)),AND($K34&lt;&gt;"",OR(NOT(ISNUMBER($K34)),$K34&lt;=0,$K34&gt;=2958466)),AND($Q34&lt;&gt;"",OR(NOT(ISNUMBER($Q34)),$Q34&lt;=0,$Q34&gt;=2958466)),AND(ISNUMBER($D34),ISNUMBER($E34),OR($E34&lt;=$D34,24*($E34-$D34)&gt;$AA$13)),AND(ISNUMBER($F34),ISNUMBER($G34),OR($G34&lt;=$F34,24*($G34-$F34)&gt;$AA$13)),AND(ISNUMBER($J34),ISNUMBER($K34),OR($K34&lt;=$J34,24*($K34-$J34)&gt;$AA$13)),AND($H34&lt;&gt;"",OR(NOT(ISNUMBER($H34)),$H34&lt;0,$H34&gt;60*$AA$13,AND(ISNUMBER($F34),ISNUMBER($G34),$H34&gt;1440*($G34-$F34)))),AND($L34&lt;&gt;"",OR(NOT(ISNUMBER($L34)),$L34&lt;0,$L34&gt;60*$AA$13,AND(ISNUMBER($J34),ISNUMBER($K34),$L34&gt;1440*($K34-$J34)))),AND($M34&lt;&gt;"",OR(NOT(ISNUMBER($M34)),$M34&lt;0,$M34&gt;$AA$13))),TRUE),"Invalid input",IF(OR(B34="",C34="",R34="",S34="",T34="",I34="",O34="",COUNTIF($A$2:$A$101,A34)&gt;1),"Incomplete",IF(AND(M34&lt;&gt;"",N34=""),"Reason required",IF(AND(ABS(U34)&gt;Settings!$B$2,M34=""),"Resolve discrepancy","Ready")))))</f>
        <v/>
      </c>
      <c r="X34" s="7">
        <f>IF(AND(A34&lt;&gt;"",O34="Approved",W34="Ready",P34&lt;&gt;"",ISNUMBER(Q34),COUNTIFS('Review Trail'!$A$2:$A$201,A34,'Review Trail'!$D$2:$D$201,"Approved",'Review Trail'!$E$2:$E$201,V34,'Review Trail'!$F$2:$F$201,P34,'Review Trail'!$G$2:$G$201,Q34)&gt;0),V34,"")</f>
        <v/>
      </c>
    </row>
    <row r="35" ht="40" customHeight="1">
      <c r="A35" s="3" t="n"/>
      <c r="B35" s="3" t="n"/>
      <c r="C35" s="3" t="n"/>
      <c r="D35" s="4" t="n"/>
      <c r="E35" s="4" t="n"/>
      <c r="F35" s="4" t="n"/>
      <c r="G35" s="4" t="n"/>
      <c r="H35" s="5" t="n"/>
      <c r="I35" s="3" t="n"/>
      <c r="J35" s="4" t="n"/>
      <c r="K35" s="4" t="n"/>
      <c r="L35" s="5" t="n"/>
      <c r="M35" s="6" t="n"/>
      <c r="N35" s="3" t="n"/>
      <c r="O35" s="3" t="n"/>
      <c r="P35" s="3" t="n"/>
      <c r="Q35" s="4" t="n"/>
      <c r="R35" s="10">
        <f>IF(COUNT(D35:E35)&lt;2,"",IF(E35&gt;D35,24*(E35-D35),""))</f>
        <v/>
      </c>
      <c r="S35" s="10">
        <f>IF(COUNT(F35:H35)&lt;3,"",IF(AND(G35&gt;F35,H35&gt;=0,H35&lt;=1440*(G35-F35)),24*(G35-F35)-H35/60,""))</f>
        <v/>
      </c>
      <c r="T35" s="10">
        <f>IF(COUNT(J35:L35)&lt;3,"",IF(AND(K35&gt;J35,L35&gt;=0,L35&lt;=1440*(K35-J35)),24*(K35-J35)-L35/60,""))</f>
        <v/>
      </c>
      <c r="U35" s="10">
        <f>IF(OR(S35="",T35=""),"",S35-T35)</f>
        <v/>
      </c>
      <c r="V35" s="10">
        <f>IF(T35="","",IF(M35="",T35,M35))</f>
        <v/>
      </c>
      <c r="W35" s="11">
        <f>IF(A35="","",IF(IFERROR(OR(NOT(ISNUMBER($AA$12)),$AA$12&lt;0,$AA$12&gt;24,NOT(ISNUMBER($AA$13)),$AA$13&lt;=0,$AA$13&gt;24,Settings!$B$4="",AND($A35&lt;&gt;"",COUNTIF($A$2:$A$101,$A35)&gt;1),AND($O35&lt;&gt;"",COUNTIF(Settings!$D$2:$D$5,$O35)=0),AND($D35&lt;&gt;"",OR(NOT(ISNUMBER($D35)),$D35&lt;=0,$D35&gt;=2958466)),AND($E35&lt;&gt;"",OR(NOT(ISNUMBER($E35)),$E35&lt;=0,$E35&gt;=2958466)),AND($F35&lt;&gt;"",OR(NOT(ISNUMBER($F35)),$F35&lt;=0,$F35&gt;=2958466)),AND($G35&lt;&gt;"",OR(NOT(ISNUMBER($G35)),$G35&lt;=0,$G35&gt;=2958466)),AND($J35&lt;&gt;"",OR(NOT(ISNUMBER($J35)),$J35&lt;=0,$J35&gt;=2958466)),AND($K35&lt;&gt;"",OR(NOT(ISNUMBER($K35)),$K35&lt;=0,$K35&gt;=2958466)),AND($Q35&lt;&gt;"",OR(NOT(ISNUMBER($Q35)),$Q35&lt;=0,$Q35&gt;=2958466)),AND(ISNUMBER($D35),ISNUMBER($E35),OR($E35&lt;=$D35,24*($E35-$D35)&gt;$AA$13)),AND(ISNUMBER($F35),ISNUMBER($G35),OR($G35&lt;=$F35,24*($G35-$F35)&gt;$AA$13)),AND(ISNUMBER($J35),ISNUMBER($K35),OR($K35&lt;=$J35,24*($K35-$J35)&gt;$AA$13)),AND($H35&lt;&gt;"",OR(NOT(ISNUMBER($H35)),$H35&lt;0,$H35&gt;60*$AA$13,AND(ISNUMBER($F35),ISNUMBER($G35),$H35&gt;1440*($G35-$F35)))),AND($L35&lt;&gt;"",OR(NOT(ISNUMBER($L35)),$L35&lt;0,$L35&gt;60*$AA$13,AND(ISNUMBER($J35),ISNUMBER($K35),$L35&gt;1440*($K35-$J35)))),AND($M35&lt;&gt;"",OR(NOT(ISNUMBER($M35)),$M35&lt;0,$M35&gt;$AA$13))),TRUE),"Invalid input",IF(OR(B35="",C35="",R35="",S35="",T35="",I35="",O35="",COUNTIF($A$2:$A$101,A35)&gt;1),"Incomplete",IF(AND(M35&lt;&gt;"",N35=""),"Reason required",IF(AND(ABS(U35)&gt;Settings!$B$2,M35=""),"Resolve discrepancy","Ready")))))</f>
        <v/>
      </c>
      <c r="X35" s="10">
        <f>IF(AND(A35&lt;&gt;"",O35="Approved",W35="Ready",P35&lt;&gt;"",ISNUMBER(Q35),COUNTIFS('Review Trail'!$A$2:$A$201,A35,'Review Trail'!$D$2:$D$201,"Approved",'Review Trail'!$E$2:$E$201,V35,'Review Trail'!$F$2:$F$201,P35,'Review Trail'!$G$2:$G$201,Q35)&gt;0),V35,"")</f>
        <v/>
      </c>
    </row>
    <row r="36" ht="40" customHeight="1">
      <c r="A36" s="3" t="n"/>
      <c r="B36" s="3" t="n"/>
      <c r="C36" s="3" t="n"/>
      <c r="D36" s="4" t="n"/>
      <c r="E36" s="4" t="n"/>
      <c r="F36" s="4" t="n"/>
      <c r="G36" s="4" t="n"/>
      <c r="H36" s="5" t="n"/>
      <c r="I36" s="3" t="n"/>
      <c r="J36" s="4" t="n"/>
      <c r="K36" s="4" t="n"/>
      <c r="L36" s="5" t="n"/>
      <c r="M36" s="6" t="n"/>
      <c r="N36" s="3" t="n"/>
      <c r="O36" s="3" t="n"/>
      <c r="P36" s="3" t="n"/>
      <c r="Q36" s="4" t="n"/>
      <c r="R36" s="7">
        <f>IF(COUNT(D36:E36)&lt;2,"",IF(E36&gt;D36,24*(E36-D36),""))</f>
        <v/>
      </c>
      <c r="S36" s="7">
        <f>IF(COUNT(F36:H36)&lt;3,"",IF(AND(G36&gt;F36,H36&gt;=0,H36&lt;=1440*(G36-F36)),24*(G36-F36)-H36/60,""))</f>
        <v/>
      </c>
      <c r="T36" s="7">
        <f>IF(COUNT(J36:L36)&lt;3,"",IF(AND(K36&gt;J36,L36&gt;=0,L36&lt;=1440*(K36-J36)),24*(K36-J36)-L36/60,""))</f>
        <v/>
      </c>
      <c r="U36" s="7">
        <f>IF(OR(S36="",T36=""),"",S36-T36)</f>
        <v/>
      </c>
      <c r="V36" s="7">
        <f>IF(T36="","",IF(M36="",T36,M36))</f>
        <v/>
      </c>
      <c r="W36" s="8">
        <f>IF(A36="","",IF(IFERROR(OR(NOT(ISNUMBER($AA$12)),$AA$12&lt;0,$AA$12&gt;24,NOT(ISNUMBER($AA$13)),$AA$13&lt;=0,$AA$13&gt;24,Settings!$B$4="",AND($A36&lt;&gt;"",COUNTIF($A$2:$A$101,$A36)&gt;1),AND($O36&lt;&gt;"",COUNTIF(Settings!$D$2:$D$5,$O36)=0),AND($D36&lt;&gt;"",OR(NOT(ISNUMBER($D36)),$D36&lt;=0,$D36&gt;=2958466)),AND($E36&lt;&gt;"",OR(NOT(ISNUMBER($E36)),$E36&lt;=0,$E36&gt;=2958466)),AND($F36&lt;&gt;"",OR(NOT(ISNUMBER($F36)),$F36&lt;=0,$F36&gt;=2958466)),AND($G36&lt;&gt;"",OR(NOT(ISNUMBER($G36)),$G36&lt;=0,$G36&gt;=2958466)),AND($J36&lt;&gt;"",OR(NOT(ISNUMBER($J36)),$J36&lt;=0,$J36&gt;=2958466)),AND($K36&lt;&gt;"",OR(NOT(ISNUMBER($K36)),$K36&lt;=0,$K36&gt;=2958466)),AND($Q36&lt;&gt;"",OR(NOT(ISNUMBER($Q36)),$Q36&lt;=0,$Q36&gt;=2958466)),AND(ISNUMBER($D36),ISNUMBER($E36),OR($E36&lt;=$D36,24*($E36-$D36)&gt;$AA$13)),AND(ISNUMBER($F36),ISNUMBER($G36),OR($G36&lt;=$F36,24*($G36-$F36)&gt;$AA$13)),AND(ISNUMBER($J36),ISNUMBER($K36),OR($K36&lt;=$J36,24*($K36-$J36)&gt;$AA$13)),AND($H36&lt;&gt;"",OR(NOT(ISNUMBER($H36)),$H36&lt;0,$H36&gt;60*$AA$13,AND(ISNUMBER($F36),ISNUMBER($G36),$H36&gt;1440*($G36-$F36)))),AND($L36&lt;&gt;"",OR(NOT(ISNUMBER($L36)),$L36&lt;0,$L36&gt;60*$AA$13,AND(ISNUMBER($J36),ISNUMBER($K36),$L36&gt;1440*($K36-$J36)))),AND($M36&lt;&gt;"",OR(NOT(ISNUMBER($M36)),$M36&lt;0,$M36&gt;$AA$13))),TRUE),"Invalid input",IF(OR(B36="",C36="",R36="",S36="",T36="",I36="",O36="",COUNTIF($A$2:$A$101,A36)&gt;1),"Incomplete",IF(AND(M36&lt;&gt;"",N36=""),"Reason required",IF(AND(ABS(U36)&gt;Settings!$B$2,M36=""),"Resolve discrepancy","Ready")))))</f>
        <v/>
      </c>
      <c r="X36" s="7">
        <f>IF(AND(A36&lt;&gt;"",O36="Approved",W36="Ready",P36&lt;&gt;"",ISNUMBER(Q36),COUNTIFS('Review Trail'!$A$2:$A$201,A36,'Review Trail'!$D$2:$D$201,"Approved",'Review Trail'!$E$2:$E$201,V36,'Review Trail'!$F$2:$F$201,P36,'Review Trail'!$G$2:$G$201,Q36)&gt;0),V36,"")</f>
        <v/>
      </c>
    </row>
    <row r="37" ht="40" customHeight="1">
      <c r="A37" s="3" t="n"/>
      <c r="B37" s="3" t="n"/>
      <c r="C37" s="3" t="n"/>
      <c r="D37" s="4" t="n"/>
      <c r="E37" s="4" t="n"/>
      <c r="F37" s="4" t="n"/>
      <c r="G37" s="4" t="n"/>
      <c r="H37" s="5" t="n"/>
      <c r="I37" s="3" t="n"/>
      <c r="J37" s="4" t="n"/>
      <c r="K37" s="4" t="n"/>
      <c r="L37" s="5" t="n"/>
      <c r="M37" s="6" t="n"/>
      <c r="N37" s="3" t="n"/>
      <c r="O37" s="3" t="n"/>
      <c r="P37" s="3" t="n"/>
      <c r="Q37" s="4" t="n"/>
      <c r="R37" s="10">
        <f>IF(COUNT(D37:E37)&lt;2,"",IF(E37&gt;D37,24*(E37-D37),""))</f>
        <v/>
      </c>
      <c r="S37" s="10">
        <f>IF(COUNT(F37:H37)&lt;3,"",IF(AND(G37&gt;F37,H37&gt;=0,H37&lt;=1440*(G37-F37)),24*(G37-F37)-H37/60,""))</f>
        <v/>
      </c>
      <c r="T37" s="10">
        <f>IF(COUNT(J37:L37)&lt;3,"",IF(AND(K37&gt;J37,L37&gt;=0,L37&lt;=1440*(K37-J37)),24*(K37-J37)-L37/60,""))</f>
        <v/>
      </c>
      <c r="U37" s="10">
        <f>IF(OR(S37="",T37=""),"",S37-T37)</f>
        <v/>
      </c>
      <c r="V37" s="10">
        <f>IF(T37="","",IF(M37="",T37,M37))</f>
        <v/>
      </c>
      <c r="W37" s="11">
        <f>IF(A37="","",IF(IFERROR(OR(NOT(ISNUMBER($AA$12)),$AA$12&lt;0,$AA$12&gt;24,NOT(ISNUMBER($AA$13)),$AA$13&lt;=0,$AA$13&gt;24,Settings!$B$4="",AND($A37&lt;&gt;"",COUNTIF($A$2:$A$101,$A37)&gt;1),AND($O37&lt;&gt;"",COUNTIF(Settings!$D$2:$D$5,$O37)=0),AND($D37&lt;&gt;"",OR(NOT(ISNUMBER($D37)),$D37&lt;=0,$D37&gt;=2958466)),AND($E37&lt;&gt;"",OR(NOT(ISNUMBER($E37)),$E37&lt;=0,$E37&gt;=2958466)),AND($F37&lt;&gt;"",OR(NOT(ISNUMBER($F37)),$F37&lt;=0,$F37&gt;=2958466)),AND($G37&lt;&gt;"",OR(NOT(ISNUMBER($G37)),$G37&lt;=0,$G37&gt;=2958466)),AND($J37&lt;&gt;"",OR(NOT(ISNUMBER($J37)),$J37&lt;=0,$J37&gt;=2958466)),AND($K37&lt;&gt;"",OR(NOT(ISNUMBER($K37)),$K37&lt;=0,$K37&gt;=2958466)),AND($Q37&lt;&gt;"",OR(NOT(ISNUMBER($Q37)),$Q37&lt;=0,$Q37&gt;=2958466)),AND(ISNUMBER($D37),ISNUMBER($E37),OR($E37&lt;=$D37,24*($E37-$D37)&gt;$AA$13)),AND(ISNUMBER($F37),ISNUMBER($G37),OR($G37&lt;=$F37,24*($G37-$F37)&gt;$AA$13)),AND(ISNUMBER($J37),ISNUMBER($K37),OR($K37&lt;=$J37,24*($K37-$J37)&gt;$AA$13)),AND($H37&lt;&gt;"",OR(NOT(ISNUMBER($H37)),$H37&lt;0,$H37&gt;60*$AA$13,AND(ISNUMBER($F37),ISNUMBER($G37),$H37&gt;1440*($G37-$F37)))),AND($L37&lt;&gt;"",OR(NOT(ISNUMBER($L37)),$L37&lt;0,$L37&gt;60*$AA$13,AND(ISNUMBER($J37),ISNUMBER($K37),$L37&gt;1440*($K37-$J37)))),AND($M37&lt;&gt;"",OR(NOT(ISNUMBER($M37)),$M37&lt;0,$M37&gt;$AA$13))),TRUE),"Invalid input",IF(OR(B37="",C37="",R37="",S37="",T37="",I37="",O37="",COUNTIF($A$2:$A$101,A37)&gt;1),"Incomplete",IF(AND(M37&lt;&gt;"",N37=""),"Reason required",IF(AND(ABS(U37)&gt;Settings!$B$2,M37=""),"Resolve discrepancy","Ready")))))</f>
        <v/>
      </c>
      <c r="X37" s="10">
        <f>IF(AND(A37&lt;&gt;"",O37="Approved",W37="Ready",P37&lt;&gt;"",ISNUMBER(Q37),COUNTIFS('Review Trail'!$A$2:$A$201,A37,'Review Trail'!$D$2:$D$201,"Approved",'Review Trail'!$E$2:$E$201,V37,'Review Trail'!$F$2:$F$201,P37,'Review Trail'!$G$2:$G$201,Q37)&gt;0),V37,"")</f>
        <v/>
      </c>
    </row>
    <row r="38" ht="40" customHeight="1">
      <c r="A38" s="3" t="n"/>
      <c r="B38" s="3" t="n"/>
      <c r="C38" s="3" t="n"/>
      <c r="D38" s="4" t="n"/>
      <c r="E38" s="4" t="n"/>
      <c r="F38" s="4" t="n"/>
      <c r="G38" s="4" t="n"/>
      <c r="H38" s="5" t="n"/>
      <c r="I38" s="3" t="n"/>
      <c r="J38" s="4" t="n"/>
      <c r="K38" s="4" t="n"/>
      <c r="L38" s="5" t="n"/>
      <c r="M38" s="6" t="n"/>
      <c r="N38" s="3" t="n"/>
      <c r="O38" s="3" t="n"/>
      <c r="P38" s="3" t="n"/>
      <c r="Q38" s="4" t="n"/>
      <c r="R38" s="7">
        <f>IF(COUNT(D38:E38)&lt;2,"",IF(E38&gt;D38,24*(E38-D38),""))</f>
        <v/>
      </c>
      <c r="S38" s="7">
        <f>IF(COUNT(F38:H38)&lt;3,"",IF(AND(G38&gt;F38,H38&gt;=0,H38&lt;=1440*(G38-F38)),24*(G38-F38)-H38/60,""))</f>
        <v/>
      </c>
      <c r="T38" s="7">
        <f>IF(COUNT(J38:L38)&lt;3,"",IF(AND(K38&gt;J38,L38&gt;=0,L38&lt;=1440*(K38-J38)),24*(K38-J38)-L38/60,""))</f>
        <v/>
      </c>
      <c r="U38" s="7">
        <f>IF(OR(S38="",T38=""),"",S38-T38)</f>
        <v/>
      </c>
      <c r="V38" s="7">
        <f>IF(T38="","",IF(M38="",T38,M38))</f>
        <v/>
      </c>
      <c r="W38" s="8">
        <f>IF(A38="","",IF(IFERROR(OR(NOT(ISNUMBER($AA$12)),$AA$12&lt;0,$AA$12&gt;24,NOT(ISNUMBER($AA$13)),$AA$13&lt;=0,$AA$13&gt;24,Settings!$B$4="",AND($A38&lt;&gt;"",COUNTIF($A$2:$A$101,$A38)&gt;1),AND($O38&lt;&gt;"",COUNTIF(Settings!$D$2:$D$5,$O38)=0),AND($D38&lt;&gt;"",OR(NOT(ISNUMBER($D38)),$D38&lt;=0,$D38&gt;=2958466)),AND($E38&lt;&gt;"",OR(NOT(ISNUMBER($E38)),$E38&lt;=0,$E38&gt;=2958466)),AND($F38&lt;&gt;"",OR(NOT(ISNUMBER($F38)),$F38&lt;=0,$F38&gt;=2958466)),AND($G38&lt;&gt;"",OR(NOT(ISNUMBER($G38)),$G38&lt;=0,$G38&gt;=2958466)),AND($J38&lt;&gt;"",OR(NOT(ISNUMBER($J38)),$J38&lt;=0,$J38&gt;=2958466)),AND($K38&lt;&gt;"",OR(NOT(ISNUMBER($K38)),$K38&lt;=0,$K38&gt;=2958466)),AND($Q38&lt;&gt;"",OR(NOT(ISNUMBER($Q38)),$Q38&lt;=0,$Q38&gt;=2958466)),AND(ISNUMBER($D38),ISNUMBER($E38),OR($E38&lt;=$D38,24*($E38-$D38)&gt;$AA$13)),AND(ISNUMBER($F38),ISNUMBER($G38),OR($G38&lt;=$F38,24*($G38-$F38)&gt;$AA$13)),AND(ISNUMBER($J38),ISNUMBER($K38),OR($K38&lt;=$J38,24*($K38-$J38)&gt;$AA$13)),AND($H38&lt;&gt;"",OR(NOT(ISNUMBER($H38)),$H38&lt;0,$H38&gt;60*$AA$13,AND(ISNUMBER($F38),ISNUMBER($G38),$H38&gt;1440*($G38-$F38)))),AND($L38&lt;&gt;"",OR(NOT(ISNUMBER($L38)),$L38&lt;0,$L38&gt;60*$AA$13,AND(ISNUMBER($J38),ISNUMBER($K38),$L38&gt;1440*($K38-$J38)))),AND($M38&lt;&gt;"",OR(NOT(ISNUMBER($M38)),$M38&lt;0,$M38&gt;$AA$13))),TRUE),"Invalid input",IF(OR(B38="",C38="",R38="",S38="",T38="",I38="",O38="",COUNTIF($A$2:$A$101,A38)&gt;1),"Incomplete",IF(AND(M38&lt;&gt;"",N38=""),"Reason required",IF(AND(ABS(U38)&gt;Settings!$B$2,M38=""),"Resolve discrepancy","Ready")))))</f>
        <v/>
      </c>
      <c r="X38" s="7">
        <f>IF(AND(A38&lt;&gt;"",O38="Approved",W38="Ready",P38&lt;&gt;"",ISNUMBER(Q38),COUNTIFS('Review Trail'!$A$2:$A$201,A38,'Review Trail'!$D$2:$D$201,"Approved",'Review Trail'!$E$2:$E$201,V38,'Review Trail'!$F$2:$F$201,P38,'Review Trail'!$G$2:$G$201,Q38)&gt;0),V38,"")</f>
        <v/>
      </c>
    </row>
    <row r="39" ht="40" customHeight="1">
      <c r="A39" s="3" t="n"/>
      <c r="B39" s="3" t="n"/>
      <c r="C39" s="3" t="n"/>
      <c r="D39" s="4" t="n"/>
      <c r="E39" s="4" t="n"/>
      <c r="F39" s="4" t="n"/>
      <c r="G39" s="4" t="n"/>
      <c r="H39" s="5" t="n"/>
      <c r="I39" s="3" t="n"/>
      <c r="J39" s="4" t="n"/>
      <c r="K39" s="4" t="n"/>
      <c r="L39" s="5" t="n"/>
      <c r="M39" s="6" t="n"/>
      <c r="N39" s="3" t="n"/>
      <c r="O39" s="3" t="n"/>
      <c r="P39" s="3" t="n"/>
      <c r="Q39" s="4" t="n"/>
      <c r="R39" s="10">
        <f>IF(COUNT(D39:E39)&lt;2,"",IF(E39&gt;D39,24*(E39-D39),""))</f>
        <v/>
      </c>
      <c r="S39" s="10">
        <f>IF(COUNT(F39:H39)&lt;3,"",IF(AND(G39&gt;F39,H39&gt;=0,H39&lt;=1440*(G39-F39)),24*(G39-F39)-H39/60,""))</f>
        <v/>
      </c>
      <c r="T39" s="10">
        <f>IF(COUNT(J39:L39)&lt;3,"",IF(AND(K39&gt;J39,L39&gt;=0,L39&lt;=1440*(K39-J39)),24*(K39-J39)-L39/60,""))</f>
        <v/>
      </c>
      <c r="U39" s="10">
        <f>IF(OR(S39="",T39=""),"",S39-T39)</f>
        <v/>
      </c>
      <c r="V39" s="10">
        <f>IF(T39="","",IF(M39="",T39,M39))</f>
        <v/>
      </c>
      <c r="W39" s="11">
        <f>IF(A39="","",IF(IFERROR(OR(NOT(ISNUMBER($AA$12)),$AA$12&lt;0,$AA$12&gt;24,NOT(ISNUMBER($AA$13)),$AA$13&lt;=0,$AA$13&gt;24,Settings!$B$4="",AND($A39&lt;&gt;"",COUNTIF($A$2:$A$101,$A39)&gt;1),AND($O39&lt;&gt;"",COUNTIF(Settings!$D$2:$D$5,$O39)=0),AND($D39&lt;&gt;"",OR(NOT(ISNUMBER($D39)),$D39&lt;=0,$D39&gt;=2958466)),AND($E39&lt;&gt;"",OR(NOT(ISNUMBER($E39)),$E39&lt;=0,$E39&gt;=2958466)),AND($F39&lt;&gt;"",OR(NOT(ISNUMBER($F39)),$F39&lt;=0,$F39&gt;=2958466)),AND($G39&lt;&gt;"",OR(NOT(ISNUMBER($G39)),$G39&lt;=0,$G39&gt;=2958466)),AND($J39&lt;&gt;"",OR(NOT(ISNUMBER($J39)),$J39&lt;=0,$J39&gt;=2958466)),AND($K39&lt;&gt;"",OR(NOT(ISNUMBER($K39)),$K39&lt;=0,$K39&gt;=2958466)),AND($Q39&lt;&gt;"",OR(NOT(ISNUMBER($Q39)),$Q39&lt;=0,$Q39&gt;=2958466)),AND(ISNUMBER($D39),ISNUMBER($E39),OR($E39&lt;=$D39,24*($E39-$D39)&gt;$AA$13)),AND(ISNUMBER($F39),ISNUMBER($G39),OR($G39&lt;=$F39,24*($G39-$F39)&gt;$AA$13)),AND(ISNUMBER($J39),ISNUMBER($K39),OR($K39&lt;=$J39,24*($K39-$J39)&gt;$AA$13)),AND($H39&lt;&gt;"",OR(NOT(ISNUMBER($H39)),$H39&lt;0,$H39&gt;60*$AA$13,AND(ISNUMBER($F39),ISNUMBER($G39),$H39&gt;1440*($G39-$F39)))),AND($L39&lt;&gt;"",OR(NOT(ISNUMBER($L39)),$L39&lt;0,$L39&gt;60*$AA$13,AND(ISNUMBER($J39),ISNUMBER($K39),$L39&gt;1440*($K39-$J39)))),AND($M39&lt;&gt;"",OR(NOT(ISNUMBER($M39)),$M39&lt;0,$M39&gt;$AA$13))),TRUE),"Invalid input",IF(OR(B39="",C39="",R39="",S39="",T39="",I39="",O39="",COUNTIF($A$2:$A$101,A39)&gt;1),"Incomplete",IF(AND(M39&lt;&gt;"",N39=""),"Reason required",IF(AND(ABS(U39)&gt;Settings!$B$2,M39=""),"Resolve discrepancy","Ready")))))</f>
        <v/>
      </c>
      <c r="X39" s="10">
        <f>IF(AND(A39&lt;&gt;"",O39="Approved",W39="Ready",P39&lt;&gt;"",ISNUMBER(Q39),COUNTIFS('Review Trail'!$A$2:$A$201,A39,'Review Trail'!$D$2:$D$201,"Approved",'Review Trail'!$E$2:$E$201,V39,'Review Trail'!$F$2:$F$201,P39,'Review Trail'!$G$2:$G$201,Q39)&gt;0),V39,"")</f>
        <v/>
      </c>
    </row>
    <row r="40" ht="40" customHeight="1">
      <c r="A40" s="3" t="n"/>
      <c r="B40" s="3" t="n"/>
      <c r="C40" s="3" t="n"/>
      <c r="D40" s="4" t="n"/>
      <c r="E40" s="4" t="n"/>
      <c r="F40" s="4" t="n"/>
      <c r="G40" s="4" t="n"/>
      <c r="H40" s="5" t="n"/>
      <c r="I40" s="3" t="n"/>
      <c r="J40" s="4" t="n"/>
      <c r="K40" s="4" t="n"/>
      <c r="L40" s="5" t="n"/>
      <c r="M40" s="6" t="n"/>
      <c r="N40" s="3" t="n"/>
      <c r="O40" s="3" t="n"/>
      <c r="P40" s="3" t="n"/>
      <c r="Q40" s="4" t="n"/>
      <c r="R40" s="7">
        <f>IF(COUNT(D40:E40)&lt;2,"",IF(E40&gt;D40,24*(E40-D40),""))</f>
        <v/>
      </c>
      <c r="S40" s="7">
        <f>IF(COUNT(F40:H40)&lt;3,"",IF(AND(G40&gt;F40,H40&gt;=0,H40&lt;=1440*(G40-F40)),24*(G40-F40)-H40/60,""))</f>
        <v/>
      </c>
      <c r="T40" s="7">
        <f>IF(COUNT(J40:L40)&lt;3,"",IF(AND(K40&gt;J40,L40&gt;=0,L40&lt;=1440*(K40-J40)),24*(K40-J40)-L40/60,""))</f>
        <v/>
      </c>
      <c r="U40" s="7">
        <f>IF(OR(S40="",T40=""),"",S40-T40)</f>
        <v/>
      </c>
      <c r="V40" s="7">
        <f>IF(T40="","",IF(M40="",T40,M40))</f>
        <v/>
      </c>
      <c r="W40" s="8">
        <f>IF(A40="","",IF(IFERROR(OR(NOT(ISNUMBER($AA$12)),$AA$12&lt;0,$AA$12&gt;24,NOT(ISNUMBER($AA$13)),$AA$13&lt;=0,$AA$13&gt;24,Settings!$B$4="",AND($A40&lt;&gt;"",COUNTIF($A$2:$A$101,$A40)&gt;1),AND($O40&lt;&gt;"",COUNTIF(Settings!$D$2:$D$5,$O40)=0),AND($D40&lt;&gt;"",OR(NOT(ISNUMBER($D40)),$D40&lt;=0,$D40&gt;=2958466)),AND($E40&lt;&gt;"",OR(NOT(ISNUMBER($E40)),$E40&lt;=0,$E40&gt;=2958466)),AND($F40&lt;&gt;"",OR(NOT(ISNUMBER($F40)),$F40&lt;=0,$F40&gt;=2958466)),AND($G40&lt;&gt;"",OR(NOT(ISNUMBER($G40)),$G40&lt;=0,$G40&gt;=2958466)),AND($J40&lt;&gt;"",OR(NOT(ISNUMBER($J40)),$J40&lt;=0,$J40&gt;=2958466)),AND($K40&lt;&gt;"",OR(NOT(ISNUMBER($K40)),$K40&lt;=0,$K40&gt;=2958466)),AND($Q40&lt;&gt;"",OR(NOT(ISNUMBER($Q40)),$Q40&lt;=0,$Q40&gt;=2958466)),AND(ISNUMBER($D40),ISNUMBER($E40),OR($E40&lt;=$D40,24*($E40-$D40)&gt;$AA$13)),AND(ISNUMBER($F40),ISNUMBER($G40),OR($G40&lt;=$F40,24*($G40-$F40)&gt;$AA$13)),AND(ISNUMBER($J40),ISNUMBER($K40),OR($K40&lt;=$J40,24*($K40-$J40)&gt;$AA$13)),AND($H40&lt;&gt;"",OR(NOT(ISNUMBER($H40)),$H40&lt;0,$H40&gt;60*$AA$13,AND(ISNUMBER($F40),ISNUMBER($G40),$H40&gt;1440*($G40-$F40)))),AND($L40&lt;&gt;"",OR(NOT(ISNUMBER($L40)),$L40&lt;0,$L40&gt;60*$AA$13,AND(ISNUMBER($J40),ISNUMBER($K40),$L40&gt;1440*($K40-$J40)))),AND($M40&lt;&gt;"",OR(NOT(ISNUMBER($M40)),$M40&lt;0,$M40&gt;$AA$13))),TRUE),"Invalid input",IF(OR(B40="",C40="",R40="",S40="",T40="",I40="",O40="",COUNTIF($A$2:$A$101,A40)&gt;1),"Incomplete",IF(AND(M40&lt;&gt;"",N40=""),"Reason required",IF(AND(ABS(U40)&gt;Settings!$B$2,M40=""),"Resolve discrepancy","Ready")))))</f>
        <v/>
      </c>
      <c r="X40" s="7">
        <f>IF(AND(A40&lt;&gt;"",O40="Approved",W40="Ready",P40&lt;&gt;"",ISNUMBER(Q40),COUNTIFS('Review Trail'!$A$2:$A$201,A40,'Review Trail'!$D$2:$D$201,"Approved",'Review Trail'!$E$2:$E$201,V40,'Review Trail'!$F$2:$F$201,P40,'Review Trail'!$G$2:$G$201,Q40)&gt;0),V40,"")</f>
        <v/>
      </c>
    </row>
    <row r="41" ht="40" customHeight="1">
      <c r="A41" s="3" t="n"/>
      <c r="B41" s="3" t="n"/>
      <c r="C41" s="3" t="n"/>
      <c r="D41" s="4" t="n"/>
      <c r="E41" s="4" t="n"/>
      <c r="F41" s="4" t="n"/>
      <c r="G41" s="4" t="n"/>
      <c r="H41" s="5" t="n"/>
      <c r="I41" s="3" t="n"/>
      <c r="J41" s="4" t="n"/>
      <c r="K41" s="4" t="n"/>
      <c r="L41" s="5" t="n"/>
      <c r="M41" s="6" t="n"/>
      <c r="N41" s="3" t="n"/>
      <c r="O41" s="3" t="n"/>
      <c r="P41" s="3" t="n"/>
      <c r="Q41" s="4" t="n"/>
      <c r="R41" s="10">
        <f>IF(COUNT(D41:E41)&lt;2,"",IF(E41&gt;D41,24*(E41-D41),""))</f>
        <v/>
      </c>
      <c r="S41" s="10">
        <f>IF(COUNT(F41:H41)&lt;3,"",IF(AND(G41&gt;F41,H41&gt;=0,H41&lt;=1440*(G41-F41)),24*(G41-F41)-H41/60,""))</f>
        <v/>
      </c>
      <c r="T41" s="10">
        <f>IF(COUNT(J41:L41)&lt;3,"",IF(AND(K41&gt;J41,L41&gt;=0,L41&lt;=1440*(K41-J41)),24*(K41-J41)-L41/60,""))</f>
        <v/>
      </c>
      <c r="U41" s="10">
        <f>IF(OR(S41="",T41=""),"",S41-T41)</f>
        <v/>
      </c>
      <c r="V41" s="10">
        <f>IF(T41="","",IF(M41="",T41,M41))</f>
        <v/>
      </c>
      <c r="W41" s="11">
        <f>IF(A41="","",IF(IFERROR(OR(NOT(ISNUMBER($AA$12)),$AA$12&lt;0,$AA$12&gt;24,NOT(ISNUMBER($AA$13)),$AA$13&lt;=0,$AA$13&gt;24,Settings!$B$4="",AND($A41&lt;&gt;"",COUNTIF($A$2:$A$101,$A41)&gt;1),AND($O41&lt;&gt;"",COUNTIF(Settings!$D$2:$D$5,$O41)=0),AND($D41&lt;&gt;"",OR(NOT(ISNUMBER($D41)),$D41&lt;=0,$D41&gt;=2958466)),AND($E41&lt;&gt;"",OR(NOT(ISNUMBER($E41)),$E41&lt;=0,$E41&gt;=2958466)),AND($F41&lt;&gt;"",OR(NOT(ISNUMBER($F41)),$F41&lt;=0,$F41&gt;=2958466)),AND($G41&lt;&gt;"",OR(NOT(ISNUMBER($G41)),$G41&lt;=0,$G41&gt;=2958466)),AND($J41&lt;&gt;"",OR(NOT(ISNUMBER($J41)),$J41&lt;=0,$J41&gt;=2958466)),AND($K41&lt;&gt;"",OR(NOT(ISNUMBER($K41)),$K41&lt;=0,$K41&gt;=2958466)),AND($Q41&lt;&gt;"",OR(NOT(ISNUMBER($Q41)),$Q41&lt;=0,$Q41&gt;=2958466)),AND(ISNUMBER($D41),ISNUMBER($E41),OR($E41&lt;=$D41,24*($E41-$D41)&gt;$AA$13)),AND(ISNUMBER($F41),ISNUMBER($G41),OR($G41&lt;=$F41,24*($G41-$F41)&gt;$AA$13)),AND(ISNUMBER($J41),ISNUMBER($K41),OR($K41&lt;=$J41,24*($K41-$J41)&gt;$AA$13)),AND($H41&lt;&gt;"",OR(NOT(ISNUMBER($H41)),$H41&lt;0,$H41&gt;60*$AA$13,AND(ISNUMBER($F41),ISNUMBER($G41),$H41&gt;1440*($G41-$F41)))),AND($L41&lt;&gt;"",OR(NOT(ISNUMBER($L41)),$L41&lt;0,$L41&gt;60*$AA$13,AND(ISNUMBER($J41),ISNUMBER($K41),$L41&gt;1440*($K41-$J41)))),AND($M41&lt;&gt;"",OR(NOT(ISNUMBER($M41)),$M41&lt;0,$M41&gt;$AA$13))),TRUE),"Invalid input",IF(OR(B41="",C41="",R41="",S41="",T41="",I41="",O41="",COUNTIF($A$2:$A$101,A41)&gt;1),"Incomplete",IF(AND(M41&lt;&gt;"",N41=""),"Reason required",IF(AND(ABS(U41)&gt;Settings!$B$2,M41=""),"Resolve discrepancy","Ready")))))</f>
        <v/>
      </c>
      <c r="X41" s="10">
        <f>IF(AND(A41&lt;&gt;"",O41="Approved",W41="Ready",P41&lt;&gt;"",ISNUMBER(Q41),COUNTIFS('Review Trail'!$A$2:$A$201,A41,'Review Trail'!$D$2:$D$201,"Approved",'Review Trail'!$E$2:$E$201,V41,'Review Trail'!$F$2:$F$201,P41,'Review Trail'!$G$2:$G$201,Q41)&gt;0),V41,"")</f>
        <v/>
      </c>
    </row>
    <row r="42" ht="40" customHeight="1">
      <c r="A42" s="3" t="n"/>
      <c r="B42" s="3" t="n"/>
      <c r="C42" s="3" t="n"/>
      <c r="D42" s="4" t="n"/>
      <c r="E42" s="4" t="n"/>
      <c r="F42" s="4" t="n"/>
      <c r="G42" s="4" t="n"/>
      <c r="H42" s="5" t="n"/>
      <c r="I42" s="3" t="n"/>
      <c r="J42" s="4" t="n"/>
      <c r="K42" s="4" t="n"/>
      <c r="L42" s="5" t="n"/>
      <c r="M42" s="6" t="n"/>
      <c r="N42" s="3" t="n"/>
      <c r="O42" s="3" t="n"/>
      <c r="P42" s="3" t="n"/>
      <c r="Q42" s="4" t="n"/>
      <c r="R42" s="7">
        <f>IF(COUNT(D42:E42)&lt;2,"",IF(E42&gt;D42,24*(E42-D42),""))</f>
        <v/>
      </c>
      <c r="S42" s="7">
        <f>IF(COUNT(F42:H42)&lt;3,"",IF(AND(G42&gt;F42,H42&gt;=0,H42&lt;=1440*(G42-F42)),24*(G42-F42)-H42/60,""))</f>
        <v/>
      </c>
      <c r="T42" s="7">
        <f>IF(COUNT(J42:L42)&lt;3,"",IF(AND(K42&gt;J42,L42&gt;=0,L42&lt;=1440*(K42-J42)),24*(K42-J42)-L42/60,""))</f>
        <v/>
      </c>
      <c r="U42" s="7">
        <f>IF(OR(S42="",T42=""),"",S42-T42)</f>
        <v/>
      </c>
      <c r="V42" s="7">
        <f>IF(T42="","",IF(M42="",T42,M42))</f>
        <v/>
      </c>
      <c r="W42" s="8">
        <f>IF(A42="","",IF(IFERROR(OR(NOT(ISNUMBER($AA$12)),$AA$12&lt;0,$AA$12&gt;24,NOT(ISNUMBER($AA$13)),$AA$13&lt;=0,$AA$13&gt;24,Settings!$B$4="",AND($A42&lt;&gt;"",COUNTIF($A$2:$A$101,$A42)&gt;1),AND($O42&lt;&gt;"",COUNTIF(Settings!$D$2:$D$5,$O42)=0),AND($D42&lt;&gt;"",OR(NOT(ISNUMBER($D42)),$D42&lt;=0,$D42&gt;=2958466)),AND($E42&lt;&gt;"",OR(NOT(ISNUMBER($E42)),$E42&lt;=0,$E42&gt;=2958466)),AND($F42&lt;&gt;"",OR(NOT(ISNUMBER($F42)),$F42&lt;=0,$F42&gt;=2958466)),AND($G42&lt;&gt;"",OR(NOT(ISNUMBER($G42)),$G42&lt;=0,$G42&gt;=2958466)),AND($J42&lt;&gt;"",OR(NOT(ISNUMBER($J42)),$J42&lt;=0,$J42&gt;=2958466)),AND($K42&lt;&gt;"",OR(NOT(ISNUMBER($K42)),$K42&lt;=0,$K42&gt;=2958466)),AND($Q42&lt;&gt;"",OR(NOT(ISNUMBER($Q42)),$Q42&lt;=0,$Q42&gt;=2958466)),AND(ISNUMBER($D42),ISNUMBER($E42),OR($E42&lt;=$D42,24*($E42-$D42)&gt;$AA$13)),AND(ISNUMBER($F42),ISNUMBER($G42),OR($G42&lt;=$F42,24*($G42-$F42)&gt;$AA$13)),AND(ISNUMBER($J42),ISNUMBER($K42),OR($K42&lt;=$J42,24*($K42-$J42)&gt;$AA$13)),AND($H42&lt;&gt;"",OR(NOT(ISNUMBER($H42)),$H42&lt;0,$H42&gt;60*$AA$13,AND(ISNUMBER($F42),ISNUMBER($G42),$H42&gt;1440*($G42-$F42)))),AND($L42&lt;&gt;"",OR(NOT(ISNUMBER($L42)),$L42&lt;0,$L42&gt;60*$AA$13,AND(ISNUMBER($J42),ISNUMBER($K42),$L42&gt;1440*($K42-$J42)))),AND($M42&lt;&gt;"",OR(NOT(ISNUMBER($M42)),$M42&lt;0,$M42&gt;$AA$13))),TRUE),"Invalid input",IF(OR(B42="",C42="",R42="",S42="",T42="",I42="",O42="",COUNTIF($A$2:$A$101,A42)&gt;1),"Incomplete",IF(AND(M42&lt;&gt;"",N42=""),"Reason required",IF(AND(ABS(U42)&gt;Settings!$B$2,M42=""),"Resolve discrepancy","Ready")))))</f>
        <v/>
      </c>
      <c r="X42" s="7">
        <f>IF(AND(A42&lt;&gt;"",O42="Approved",W42="Ready",P42&lt;&gt;"",ISNUMBER(Q42),COUNTIFS('Review Trail'!$A$2:$A$201,A42,'Review Trail'!$D$2:$D$201,"Approved",'Review Trail'!$E$2:$E$201,V42,'Review Trail'!$F$2:$F$201,P42,'Review Trail'!$G$2:$G$201,Q42)&gt;0),V42,"")</f>
        <v/>
      </c>
    </row>
    <row r="43" ht="40" customHeight="1">
      <c r="A43" s="3" t="n"/>
      <c r="B43" s="3" t="n"/>
      <c r="C43" s="3" t="n"/>
      <c r="D43" s="4" t="n"/>
      <c r="E43" s="4" t="n"/>
      <c r="F43" s="4" t="n"/>
      <c r="G43" s="4" t="n"/>
      <c r="H43" s="5" t="n"/>
      <c r="I43" s="3" t="n"/>
      <c r="J43" s="4" t="n"/>
      <c r="K43" s="4" t="n"/>
      <c r="L43" s="5" t="n"/>
      <c r="M43" s="6" t="n"/>
      <c r="N43" s="3" t="n"/>
      <c r="O43" s="3" t="n"/>
      <c r="P43" s="3" t="n"/>
      <c r="Q43" s="4" t="n"/>
      <c r="R43" s="10">
        <f>IF(COUNT(D43:E43)&lt;2,"",IF(E43&gt;D43,24*(E43-D43),""))</f>
        <v/>
      </c>
      <c r="S43" s="10">
        <f>IF(COUNT(F43:H43)&lt;3,"",IF(AND(G43&gt;F43,H43&gt;=0,H43&lt;=1440*(G43-F43)),24*(G43-F43)-H43/60,""))</f>
        <v/>
      </c>
      <c r="T43" s="10">
        <f>IF(COUNT(J43:L43)&lt;3,"",IF(AND(K43&gt;J43,L43&gt;=0,L43&lt;=1440*(K43-J43)),24*(K43-J43)-L43/60,""))</f>
        <v/>
      </c>
      <c r="U43" s="10">
        <f>IF(OR(S43="",T43=""),"",S43-T43)</f>
        <v/>
      </c>
      <c r="V43" s="10">
        <f>IF(T43="","",IF(M43="",T43,M43))</f>
        <v/>
      </c>
      <c r="W43" s="11">
        <f>IF(A43="","",IF(IFERROR(OR(NOT(ISNUMBER($AA$12)),$AA$12&lt;0,$AA$12&gt;24,NOT(ISNUMBER($AA$13)),$AA$13&lt;=0,$AA$13&gt;24,Settings!$B$4="",AND($A43&lt;&gt;"",COUNTIF($A$2:$A$101,$A43)&gt;1),AND($O43&lt;&gt;"",COUNTIF(Settings!$D$2:$D$5,$O43)=0),AND($D43&lt;&gt;"",OR(NOT(ISNUMBER($D43)),$D43&lt;=0,$D43&gt;=2958466)),AND($E43&lt;&gt;"",OR(NOT(ISNUMBER($E43)),$E43&lt;=0,$E43&gt;=2958466)),AND($F43&lt;&gt;"",OR(NOT(ISNUMBER($F43)),$F43&lt;=0,$F43&gt;=2958466)),AND($G43&lt;&gt;"",OR(NOT(ISNUMBER($G43)),$G43&lt;=0,$G43&gt;=2958466)),AND($J43&lt;&gt;"",OR(NOT(ISNUMBER($J43)),$J43&lt;=0,$J43&gt;=2958466)),AND($K43&lt;&gt;"",OR(NOT(ISNUMBER($K43)),$K43&lt;=0,$K43&gt;=2958466)),AND($Q43&lt;&gt;"",OR(NOT(ISNUMBER($Q43)),$Q43&lt;=0,$Q43&gt;=2958466)),AND(ISNUMBER($D43),ISNUMBER($E43),OR($E43&lt;=$D43,24*($E43-$D43)&gt;$AA$13)),AND(ISNUMBER($F43),ISNUMBER($G43),OR($G43&lt;=$F43,24*($G43-$F43)&gt;$AA$13)),AND(ISNUMBER($J43),ISNUMBER($K43),OR($K43&lt;=$J43,24*($K43-$J43)&gt;$AA$13)),AND($H43&lt;&gt;"",OR(NOT(ISNUMBER($H43)),$H43&lt;0,$H43&gt;60*$AA$13,AND(ISNUMBER($F43),ISNUMBER($G43),$H43&gt;1440*($G43-$F43)))),AND($L43&lt;&gt;"",OR(NOT(ISNUMBER($L43)),$L43&lt;0,$L43&gt;60*$AA$13,AND(ISNUMBER($J43),ISNUMBER($K43),$L43&gt;1440*($K43-$J43)))),AND($M43&lt;&gt;"",OR(NOT(ISNUMBER($M43)),$M43&lt;0,$M43&gt;$AA$13))),TRUE),"Invalid input",IF(OR(B43="",C43="",R43="",S43="",T43="",I43="",O43="",COUNTIF($A$2:$A$101,A43)&gt;1),"Incomplete",IF(AND(M43&lt;&gt;"",N43=""),"Reason required",IF(AND(ABS(U43)&gt;Settings!$B$2,M43=""),"Resolve discrepancy","Ready")))))</f>
        <v/>
      </c>
      <c r="X43" s="10">
        <f>IF(AND(A43&lt;&gt;"",O43="Approved",W43="Ready",P43&lt;&gt;"",ISNUMBER(Q43),COUNTIFS('Review Trail'!$A$2:$A$201,A43,'Review Trail'!$D$2:$D$201,"Approved",'Review Trail'!$E$2:$E$201,V43,'Review Trail'!$F$2:$F$201,P43,'Review Trail'!$G$2:$G$201,Q43)&gt;0),V43,"")</f>
        <v/>
      </c>
    </row>
    <row r="44" ht="40" customHeight="1">
      <c r="A44" s="3" t="n"/>
      <c r="B44" s="3" t="n"/>
      <c r="C44" s="3" t="n"/>
      <c r="D44" s="4" t="n"/>
      <c r="E44" s="4" t="n"/>
      <c r="F44" s="4" t="n"/>
      <c r="G44" s="4" t="n"/>
      <c r="H44" s="5" t="n"/>
      <c r="I44" s="3" t="n"/>
      <c r="J44" s="4" t="n"/>
      <c r="K44" s="4" t="n"/>
      <c r="L44" s="5" t="n"/>
      <c r="M44" s="6" t="n"/>
      <c r="N44" s="3" t="n"/>
      <c r="O44" s="3" t="n"/>
      <c r="P44" s="3" t="n"/>
      <c r="Q44" s="4" t="n"/>
      <c r="R44" s="7">
        <f>IF(COUNT(D44:E44)&lt;2,"",IF(E44&gt;D44,24*(E44-D44),""))</f>
        <v/>
      </c>
      <c r="S44" s="7">
        <f>IF(COUNT(F44:H44)&lt;3,"",IF(AND(G44&gt;F44,H44&gt;=0,H44&lt;=1440*(G44-F44)),24*(G44-F44)-H44/60,""))</f>
        <v/>
      </c>
      <c r="T44" s="7">
        <f>IF(COUNT(J44:L44)&lt;3,"",IF(AND(K44&gt;J44,L44&gt;=0,L44&lt;=1440*(K44-J44)),24*(K44-J44)-L44/60,""))</f>
        <v/>
      </c>
      <c r="U44" s="7">
        <f>IF(OR(S44="",T44=""),"",S44-T44)</f>
        <v/>
      </c>
      <c r="V44" s="7">
        <f>IF(T44="","",IF(M44="",T44,M44))</f>
        <v/>
      </c>
      <c r="W44" s="8">
        <f>IF(A44="","",IF(IFERROR(OR(NOT(ISNUMBER($AA$12)),$AA$12&lt;0,$AA$12&gt;24,NOT(ISNUMBER($AA$13)),$AA$13&lt;=0,$AA$13&gt;24,Settings!$B$4="",AND($A44&lt;&gt;"",COUNTIF($A$2:$A$101,$A44)&gt;1),AND($O44&lt;&gt;"",COUNTIF(Settings!$D$2:$D$5,$O44)=0),AND($D44&lt;&gt;"",OR(NOT(ISNUMBER($D44)),$D44&lt;=0,$D44&gt;=2958466)),AND($E44&lt;&gt;"",OR(NOT(ISNUMBER($E44)),$E44&lt;=0,$E44&gt;=2958466)),AND($F44&lt;&gt;"",OR(NOT(ISNUMBER($F44)),$F44&lt;=0,$F44&gt;=2958466)),AND($G44&lt;&gt;"",OR(NOT(ISNUMBER($G44)),$G44&lt;=0,$G44&gt;=2958466)),AND($J44&lt;&gt;"",OR(NOT(ISNUMBER($J44)),$J44&lt;=0,$J44&gt;=2958466)),AND($K44&lt;&gt;"",OR(NOT(ISNUMBER($K44)),$K44&lt;=0,$K44&gt;=2958466)),AND($Q44&lt;&gt;"",OR(NOT(ISNUMBER($Q44)),$Q44&lt;=0,$Q44&gt;=2958466)),AND(ISNUMBER($D44),ISNUMBER($E44),OR($E44&lt;=$D44,24*($E44-$D44)&gt;$AA$13)),AND(ISNUMBER($F44),ISNUMBER($G44),OR($G44&lt;=$F44,24*($G44-$F44)&gt;$AA$13)),AND(ISNUMBER($J44),ISNUMBER($K44),OR($K44&lt;=$J44,24*($K44-$J44)&gt;$AA$13)),AND($H44&lt;&gt;"",OR(NOT(ISNUMBER($H44)),$H44&lt;0,$H44&gt;60*$AA$13,AND(ISNUMBER($F44),ISNUMBER($G44),$H44&gt;1440*($G44-$F44)))),AND($L44&lt;&gt;"",OR(NOT(ISNUMBER($L44)),$L44&lt;0,$L44&gt;60*$AA$13,AND(ISNUMBER($J44),ISNUMBER($K44),$L44&gt;1440*($K44-$J44)))),AND($M44&lt;&gt;"",OR(NOT(ISNUMBER($M44)),$M44&lt;0,$M44&gt;$AA$13))),TRUE),"Invalid input",IF(OR(B44="",C44="",R44="",S44="",T44="",I44="",O44="",COUNTIF($A$2:$A$101,A44)&gt;1),"Incomplete",IF(AND(M44&lt;&gt;"",N44=""),"Reason required",IF(AND(ABS(U44)&gt;Settings!$B$2,M44=""),"Resolve discrepancy","Ready")))))</f>
        <v/>
      </c>
      <c r="X44" s="7">
        <f>IF(AND(A44&lt;&gt;"",O44="Approved",W44="Ready",P44&lt;&gt;"",ISNUMBER(Q44),COUNTIFS('Review Trail'!$A$2:$A$201,A44,'Review Trail'!$D$2:$D$201,"Approved",'Review Trail'!$E$2:$E$201,V44,'Review Trail'!$F$2:$F$201,P44,'Review Trail'!$G$2:$G$201,Q44)&gt;0),V44,"")</f>
        <v/>
      </c>
    </row>
    <row r="45" ht="40" customHeight="1">
      <c r="A45" s="3" t="n"/>
      <c r="B45" s="3" t="n"/>
      <c r="C45" s="3" t="n"/>
      <c r="D45" s="4" t="n"/>
      <c r="E45" s="4" t="n"/>
      <c r="F45" s="4" t="n"/>
      <c r="G45" s="4" t="n"/>
      <c r="H45" s="5" t="n"/>
      <c r="I45" s="3" t="n"/>
      <c r="J45" s="4" t="n"/>
      <c r="K45" s="4" t="n"/>
      <c r="L45" s="5" t="n"/>
      <c r="M45" s="6" t="n"/>
      <c r="N45" s="3" t="n"/>
      <c r="O45" s="3" t="n"/>
      <c r="P45" s="3" t="n"/>
      <c r="Q45" s="4" t="n"/>
      <c r="R45" s="10">
        <f>IF(COUNT(D45:E45)&lt;2,"",IF(E45&gt;D45,24*(E45-D45),""))</f>
        <v/>
      </c>
      <c r="S45" s="10">
        <f>IF(COUNT(F45:H45)&lt;3,"",IF(AND(G45&gt;F45,H45&gt;=0,H45&lt;=1440*(G45-F45)),24*(G45-F45)-H45/60,""))</f>
        <v/>
      </c>
      <c r="T45" s="10">
        <f>IF(COUNT(J45:L45)&lt;3,"",IF(AND(K45&gt;J45,L45&gt;=0,L45&lt;=1440*(K45-J45)),24*(K45-J45)-L45/60,""))</f>
        <v/>
      </c>
      <c r="U45" s="10">
        <f>IF(OR(S45="",T45=""),"",S45-T45)</f>
        <v/>
      </c>
      <c r="V45" s="10">
        <f>IF(T45="","",IF(M45="",T45,M45))</f>
        <v/>
      </c>
      <c r="W45" s="11">
        <f>IF(A45="","",IF(IFERROR(OR(NOT(ISNUMBER($AA$12)),$AA$12&lt;0,$AA$12&gt;24,NOT(ISNUMBER($AA$13)),$AA$13&lt;=0,$AA$13&gt;24,Settings!$B$4="",AND($A45&lt;&gt;"",COUNTIF($A$2:$A$101,$A45)&gt;1),AND($O45&lt;&gt;"",COUNTIF(Settings!$D$2:$D$5,$O45)=0),AND($D45&lt;&gt;"",OR(NOT(ISNUMBER($D45)),$D45&lt;=0,$D45&gt;=2958466)),AND($E45&lt;&gt;"",OR(NOT(ISNUMBER($E45)),$E45&lt;=0,$E45&gt;=2958466)),AND($F45&lt;&gt;"",OR(NOT(ISNUMBER($F45)),$F45&lt;=0,$F45&gt;=2958466)),AND($G45&lt;&gt;"",OR(NOT(ISNUMBER($G45)),$G45&lt;=0,$G45&gt;=2958466)),AND($J45&lt;&gt;"",OR(NOT(ISNUMBER($J45)),$J45&lt;=0,$J45&gt;=2958466)),AND($K45&lt;&gt;"",OR(NOT(ISNUMBER($K45)),$K45&lt;=0,$K45&gt;=2958466)),AND($Q45&lt;&gt;"",OR(NOT(ISNUMBER($Q45)),$Q45&lt;=0,$Q45&gt;=2958466)),AND(ISNUMBER($D45),ISNUMBER($E45),OR($E45&lt;=$D45,24*($E45-$D45)&gt;$AA$13)),AND(ISNUMBER($F45),ISNUMBER($G45),OR($G45&lt;=$F45,24*($G45-$F45)&gt;$AA$13)),AND(ISNUMBER($J45),ISNUMBER($K45),OR($K45&lt;=$J45,24*($K45-$J45)&gt;$AA$13)),AND($H45&lt;&gt;"",OR(NOT(ISNUMBER($H45)),$H45&lt;0,$H45&gt;60*$AA$13,AND(ISNUMBER($F45),ISNUMBER($G45),$H45&gt;1440*($G45-$F45)))),AND($L45&lt;&gt;"",OR(NOT(ISNUMBER($L45)),$L45&lt;0,$L45&gt;60*$AA$13,AND(ISNUMBER($J45),ISNUMBER($K45),$L45&gt;1440*($K45-$J45)))),AND($M45&lt;&gt;"",OR(NOT(ISNUMBER($M45)),$M45&lt;0,$M45&gt;$AA$13))),TRUE),"Invalid input",IF(OR(B45="",C45="",R45="",S45="",T45="",I45="",O45="",COUNTIF($A$2:$A$101,A45)&gt;1),"Incomplete",IF(AND(M45&lt;&gt;"",N45=""),"Reason required",IF(AND(ABS(U45)&gt;Settings!$B$2,M45=""),"Resolve discrepancy","Ready")))))</f>
        <v/>
      </c>
      <c r="X45" s="10">
        <f>IF(AND(A45&lt;&gt;"",O45="Approved",W45="Ready",P45&lt;&gt;"",ISNUMBER(Q45),COUNTIFS('Review Trail'!$A$2:$A$201,A45,'Review Trail'!$D$2:$D$201,"Approved",'Review Trail'!$E$2:$E$201,V45,'Review Trail'!$F$2:$F$201,P45,'Review Trail'!$G$2:$G$201,Q45)&gt;0),V45,"")</f>
        <v/>
      </c>
    </row>
    <row r="46" ht="40" customHeight="1">
      <c r="A46" s="3" t="n"/>
      <c r="B46" s="3" t="n"/>
      <c r="C46" s="3" t="n"/>
      <c r="D46" s="4" t="n"/>
      <c r="E46" s="4" t="n"/>
      <c r="F46" s="4" t="n"/>
      <c r="G46" s="4" t="n"/>
      <c r="H46" s="5" t="n"/>
      <c r="I46" s="3" t="n"/>
      <c r="J46" s="4" t="n"/>
      <c r="K46" s="4" t="n"/>
      <c r="L46" s="5" t="n"/>
      <c r="M46" s="6" t="n"/>
      <c r="N46" s="3" t="n"/>
      <c r="O46" s="3" t="n"/>
      <c r="P46" s="3" t="n"/>
      <c r="Q46" s="4" t="n"/>
      <c r="R46" s="7">
        <f>IF(COUNT(D46:E46)&lt;2,"",IF(E46&gt;D46,24*(E46-D46),""))</f>
        <v/>
      </c>
      <c r="S46" s="7">
        <f>IF(COUNT(F46:H46)&lt;3,"",IF(AND(G46&gt;F46,H46&gt;=0,H46&lt;=1440*(G46-F46)),24*(G46-F46)-H46/60,""))</f>
        <v/>
      </c>
      <c r="T46" s="7">
        <f>IF(COUNT(J46:L46)&lt;3,"",IF(AND(K46&gt;J46,L46&gt;=0,L46&lt;=1440*(K46-J46)),24*(K46-J46)-L46/60,""))</f>
        <v/>
      </c>
      <c r="U46" s="7">
        <f>IF(OR(S46="",T46=""),"",S46-T46)</f>
        <v/>
      </c>
      <c r="V46" s="7">
        <f>IF(T46="","",IF(M46="",T46,M46))</f>
        <v/>
      </c>
      <c r="W46" s="8">
        <f>IF(A46="","",IF(IFERROR(OR(NOT(ISNUMBER($AA$12)),$AA$12&lt;0,$AA$12&gt;24,NOT(ISNUMBER($AA$13)),$AA$13&lt;=0,$AA$13&gt;24,Settings!$B$4="",AND($A46&lt;&gt;"",COUNTIF($A$2:$A$101,$A46)&gt;1),AND($O46&lt;&gt;"",COUNTIF(Settings!$D$2:$D$5,$O46)=0),AND($D46&lt;&gt;"",OR(NOT(ISNUMBER($D46)),$D46&lt;=0,$D46&gt;=2958466)),AND($E46&lt;&gt;"",OR(NOT(ISNUMBER($E46)),$E46&lt;=0,$E46&gt;=2958466)),AND($F46&lt;&gt;"",OR(NOT(ISNUMBER($F46)),$F46&lt;=0,$F46&gt;=2958466)),AND($G46&lt;&gt;"",OR(NOT(ISNUMBER($G46)),$G46&lt;=0,$G46&gt;=2958466)),AND($J46&lt;&gt;"",OR(NOT(ISNUMBER($J46)),$J46&lt;=0,$J46&gt;=2958466)),AND($K46&lt;&gt;"",OR(NOT(ISNUMBER($K46)),$K46&lt;=0,$K46&gt;=2958466)),AND($Q46&lt;&gt;"",OR(NOT(ISNUMBER($Q46)),$Q46&lt;=0,$Q46&gt;=2958466)),AND(ISNUMBER($D46),ISNUMBER($E46),OR($E46&lt;=$D46,24*($E46-$D46)&gt;$AA$13)),AND(ISNUMBER($F46),ISNUMBER($G46),OR($G46&lt;=$F46,24*($G46-$F46)&gt;$AA$13)),AND(ISNUMBER($J46),ISNUMBER($K46),OR($K46&lt;=$J46,24*($K46-$J46)&gt;$AA$13)),AND($H46&lt;&gt;"",OR(NOT(ISNUMBER($H46)),$H46&lt;0,$H46&gt;60*$AA$13,AND(ISNUMBER($F46),ISNUMBER($G46),$H46&gt;1440*($G46-$F46)))),AND($L46&lt;&gt;"",OR(NOT(ISNUMBER($L46)),$L46&lt;0,$L46&gt;60*$AA$13,AND(ISNUMBER($J46),ISNUMBER($K46),$L46&gt;1440*($K46-$J46)))),AND($M46&lt;&gt;"",OR(NOT(ISNUMBER($M46)),$M46&lt;0,$M46&gt;$AA$13))),TRUE),"Invalid input",IF(OR(B46="",C46="",R46="",S46="",T46="",I46="",O46="",COUNTIF($A$2:$A$101,A46)&gt;1),"Incomplete",IF(AND(M46&lt;&gt;"",N46=""),"Reason required",IF(AND(ABS(U46)&gt;Settings!$B$2,M46=""),"Resolve discrepancy","Ready")))))</f>
        <v/>
      </c>
      <c r="X46" s="7">
        <f>IF(AND(A46&lt;&gt;"",O46="Approved",W46="Ready",P46&lt;&gt;"",ISNUMBER(Q46),COUNTIFS('Review Trail'!$A$2:$A$201,A46,'Review Trail'!$D$2:$D$201,"Approved",'Review Trail'!$E$2:$E$201,V46,'Review Trail'!$F$2:$F$201,P46,'Review Trail'!$G$2:$G$201,Q46)&gt;0),V46,"")</f>
        <v/>
      </c>
    </row>
    <row r="47" ht="40" customHeight="1">
      <c r="A47" s="3" t="n"/>
      <c r="B47" s="3" t="n"/>
      <c r="C47" s="3" t="n"/>
      <c r="D47" s="4" t="n"/>
      <c r="E47" s="4" t="n"/>
      <c r="F47" s="4" t="n"/>
      <c r="G47" s="4" t="n"/>
      <c r="H47" s="5" t="n"/>
      <c r="I47" s="3" t="n"/>
      <c r="J47" s="4" t="n"/>
      <c r="K47" s="4" t="n"/>
      <c r="L47" s="5" t="n"/>
      <c r="M47" s="6" t="n"/>
      <c r="N47" s="3" t="n"/>
      <c r="O47" s="3" t="n"/>
      <c r="P47" s="3" t="n"/>
      <c r="Q47" s="4" t="n"/>
      <c r="R47" s="10">
        <f>IF(COUNT(D47:E47)&lt;2,"",IF(E47&gt;D47,24*(E47-D47),""))</f>
        <v/>
      </c>
      <c r="S47" s="10">
        <f>IF(COUNT(F47:H47)&lt;3,"",IF(AND(G47&gt;F47,H47&gt;=0,H47&lt;=1440*(G47-F47)),24*(G47-F47)-H47/60,""))</f>
        <v/>
      </c>
      <c r="T47" s="10">
        <f>IF(COUNT(J47:L47)&lt;3,"",IF(AND(K47&gt;J47,L47&gt;=0,L47&lt;=1440*(K47-J47)),24*(K47-J47)-L47/60,""))</f>
        <v/>
      </c>
      <c r="U47" s="10">
        <f>IF(OR(S47="",T47=""),"",S47-T47)</f>
        <v/>
      </c>
      <c r="V47" s="10">
        <f>IF(T47="","",IF(M47="",T47,M47))</f>
        <v/>
      </c>
      <c r="W47" s="11">
        <f>IF(A47="","",IF(IFERROR(OR(NOT(ISNUMBER($AA$12)),$AA$12&lt;0,$AA$12&gt;24,NOT(ISNUMBER($AA$13)),$AA$13&lt;=0,$AA$13&gt;24,Settings!$B$4="",AND($A47&lt;&gt;"",COUNTIF($A$2:$A$101,$A47)&gt;1),AND($O47&lt;&gt;"",COUNTIF(Settings!$D$2:$D$5,$O47)=0),AND($D47&lt;&gt;"",OR(NOT(ISNUMBER($D47)),$D47&lt;=0,$D47&gt;=2958466)),AND($E47&lt;&gt;"",OR(NOT(ISNUMBER($E47)),$E47&lt;=0,$E47&gt;=2958466)),AND($F47&lt;&gt;"",OR(NOT(ISNUMBER($F47)),$F47&lt;=0,$F47&gt;=2958466)),AND($G47&lt;&gt;"",OR(NOT(ISNUMBER($G47)),$G47&lt;=0,$G47&gt;=2958466)),AND($J47&lt;&gt;"",OR(NOT(ISNUMBER($J47)),$J47&lt;=0,$J47&gt;=2958466)),AND($K47&lt;&gt;"",OR(NOT(ISNUMBER($K47)),$K47&lt;=0,$K47&gt;=2958466)),AND($Q47&lt;&gt;"",OR(NOT(ISNUMBER($Q47)),$Q47&lt;=0,$Q47&gt;=2958466)),AND(ISNUMBER($D47),ISNUMBER($E47),OR($E47&lt;=$D47,24*($E47-$D47)&gt;$AA$13)),AND(ISNUMBER($F47),ISNUMBER($G47),OR($G47&lt;=$F47,24*($G47-$F47)&gt;$AA$13)),AND(ISNUMBER($J47),ISNUMBER($K47),OR($K47&lt;=$J47,24*($K47-$J47)&gt;$AA$13)),AND($H47&lt;&gt;"",OR(NOT(ISNUMBER($H47)),$H47&lt;0,$H47&gt;60*$AA$13,AND(ISNUMBER($F47),ISNUMBER($G47),$H47&gt;1440*($G47-$F47)))),AND($L47&lt;&gt;"",OR(NOT(ISNUMBER($L47)),$L47&lt;0,$L47&gt;60*$AA$13,AND(ISNUMBER($J47),ISNUMBER($K47),$L47&gt;1440*($K47-$J47)))),AND($M47&lt;&gt;"",OR(NOT(ISNUMBER($M47)),$M47&lt;0,$M47&gt;$AA$13))),TRUE),"Invalid input",IF(OR(B47="",C47="",R47="",S47="",T47="",I47="",O47="",COUNTIF($A$2:$A$101,A47)&gt;1),"Incomplete",IF(AND(M47&lt;&gt;"",N47=""),"Reason required",IF(AND(ABS(U47)&gt;Settings!$B$2,M47=""),"Resolve discrepancy","Ready")))))</f>
        <v/>
      </c>
      <c r="X47" s="10">
        <f>IF(AND(A47&lt;&gt;"",O47="Approved",W47="Ready",P47&lt;&gt;"",ISNUMBER(Q47),COUNTIFS('Review Trail'!$A$2:$A$201,A47,'Review Trail'!$D$2:$D$201,"Approved",'Review Trail'!$E$2:$E$201,V47,'Review Trail'!$F$2:$F$201,P47,'Review Trail'!$G$2:$G$201,Q47)&gt;0),V47,"")</f>
        <v/>
      </c>
    </row>
    <row r="48" ht="40" customHeight="1">
      <c r="A48" s="3" t="n"/>
      <c r="B48" s="3" t="n"/>
      <c r="C48" s="3" t="n"/>
      <c r="D48" s="4" t="n"/>
      <c r="E48" s="4" t="n"/>
      <c r="F48" s="4" t="n"/>
      <c r="G48" s="4" t="n"/>
      <c r="H48" s="5" t="n"/>
      <c r="I48" s="3" t="n"/>
      <c r="J48" s="4" t="n"/>
      <c r="K48" s="4" t="n"/>
      <c r="L48" s="5" t="n"/>
      <c r="M48" s="6" t="n"/>
      <c r="N48" s="3" t="n"/>
      <c r="O48" s="3" t="n"/>
      <c r="P48" s="3" t="n"/>
      <c r="Q48" s="4" t="n"/>
      <c r="R48" s="7">
        <f>IF(COUNT(D48:E48)&lt;2,"",IF(E48&gt;D48,24*(E48-D48),""))</f>
        <v/>
      </c>
      <c r="S48" s="7">
        <f>IF(COUNT(F48:H48)&lt;3,"",IF(AND(G48&gt;F48,H48&gt;=0,H48&lt;=1440*(G48-F48)),24*(G48-F48)-H48/60,""))</f>
        <v/>
      </c>
      <c r="T48" s="7">
        <f>IF(COUNT(J48:L48)&lt;3,"",IF(AND(K48&gt;J48,L48&gt;=0,L48&lt;=1440*(K48-J48)),24*(K48-J48)-L48/60,""))</f>
        <v/>
      </c>
      <c r="U48" s="7">
        <f>IF(OR(S48="",T48=""),"",S48-T48)</f>
        <v/>
      </c>
      <c r="V48" s="7">
        <f>IF(T48="","",IF(M48="",T48,M48))</f>
        <v/>
      </c>
      <c r="W48" s="8">
        <f>IF(A48="","",IF(IFERROR(OR(NOT(ISNUMBER($AA$12)),$AA$12&lt;0,$AA$12&gt;24,NOT(ISNUMBER($AA$13)),$AA$13&lt;=0,$AA$13&gt;24,Settings!$B$4="",AND($A48&lt;&gt;"",COUNTIF($A$2:$A$101,$A48)&gt;1),AND($O48&lt;&gt;"",COUNTIF(Settings!$D$2:$D$5,$O48)=0),AND($D48&lt;&gt;"",OR(NOT(ISNUMBER($D48)),$D48&lt;=0,$D48&gt;=2958466)),AND($E48&lt;&gt;"",OR(NOT(ISNUMBER($E48)),$E48&lt;=0,$E48&gt;=2958466)),AND($F48&lt;&gt;"",OR(NOT(ISNUMBER($F48)),$F48&lt;=0,$F48&gt;=2958466)),AND($G48&lt;&gt;"",OR(NOT(ISNUMBER($G48)),$G48&lt;=0,$G48&gt;=2958466)),AND($J48&lt;&gt;"",OR(NOT(ISNUMBER($J48)),$J48&lt;=0,$J48&gt;=2958466)),AND($K48&lt;&gt;"",OR(NOT(ISNUMBER($K48)),$K48&lt;=0,$K48&gt;=2958466)),AND($Q48&lt;&gt;"",OR(NOT(ISNUMBER($Q48)),$Q48&lt;=0,$Q48&gt;=2958466)),AND(ISNUMBER($D48),ISNUMBER($E48),OR($E48&lt;=$D48,24*($E48-$D48)&gt;$AA$13)),AND(ISNUMBER($F48),ISNUMBER($G48),OR($G48&lt;=$F48,24*($G48-$F48)&gt;$AA$13)),AND(ISNUMBER($J48),ISNUMBER($K48),OR($K48&lt;=$J48,24*($K48-$J48)&gt;$AA$13)),AND($H48&lt;&gt;"",OR(NOT(ISNUMBER($H48)),$H48&lt;0,$H48&gt;60*$AA$13,AND(ISNUMBER($F48),ISNUMBER($G48),$H48&gt;1440*($G48-$F48)))),AND($L48&lt;&gt;"",OR(NOT(ISNUMBER($L48)),$L48&lt;0,$L48&gt;60*$AA$13,AND(ISNUMBER($J48),ISNUMBER($K48),$L48&gt;1440*($K48-$J48)))),AND($M48&lt;&gt;"",OR(NOT(ISNUMBER($M48)),$M48&lt;0,$M48&gt;$AA$13))),TRUE),"Invalid input",IF(OR(B48="",C48="",R48="",S48="",T48="",I48="",O48="",COUNTIF($A$2:$A$101,A48)&gt;1),"Incomplete",IF(AND(M48&lt;&gt;"",N48=""),"Reason required",IF(AND(ABS(U48)&gt;Settings!$B$2,M48=""),"Resolve discrepancy","Ready")))))</f>
        <v/>
      </c>
      <c r="X48" s="7">
        <f>IF(AND(A48&lt;&gt;"",O48="Approved",W48="Ready",P48&lt;&gt;"",ISNUMBER(Q48),COUNTIFS('Review Trail'!$A$2:$A$201,A48,'Review Trail'!$D$2:$D$201,"Approved",'Review Trail'!$E$2:$E$201,V48,'Review Trail'!$F$2:$F$201,P48,'Review Trail'!$G$2:$G$201,Q48)&gt;0),V48,"")</f>
        <v/>
      </c>
    </row>
    <row r="49" ht="40" customHeight="1">
      <c r="A49" s="3" t="n"/>
      <c r="B49" s="3" t="n"/>
      <c r="C49" s="3" t="n"/>
      <c r="D49" s="4" t="n"/>
      <c r="E49" s="4" t="n"/>
      <c r="F49" s="4" t="n"/>
      <c r="G49" s="4" t="n"/>
      <c r="H49" s="5" t="n"/>
      <c r="I49" s="3" t="n"/>
      <c r="J49" s="4" t="n"/>
      <c r="K49" s="4" t="n"/>
      <c r="L49" s="5" t="n"/>
      <c r="M49" s="6" t="n"/>
      <c r="N49" s="3" t="n"/>
      <c r="O49" s="3" t="n"/>
      <c r="P49" s="3" t="n"/>
      <c r="Q49" s="4" t="n"/>
      <c r="R49" s="10">
        <f>IF(COUNT(D49:E49)&lt;2,"",IF(E49&gt;D49,24*(E49-D49),""))</f>
        <v/>
      </c>
      <c r="S49" s="10">
        <f>IF(COUNT(F49:H49)&lt;3,"",IF(AND(G49&gt;F49,H49&gt;=0,H49&lt;=1440*(G49-F49)),24*(G49-F49)-H49/60,""))</f>
        <v/>
      </c>
      <c r="T49" s="10">
        <f>IF(COUNT(J49:L49)&lt;3,"",IF(AND(K49&gt;J49,L49&gt;=0,L49&lt;=1440*(K49-J49)),24*(K49-J49)-L49/60,""))</f>
        <v/>
      </c>
      <c r="U49" s="10">
        <f>IF(OR(S49="",T49=""),"",S49-T49)</f>
        <v/>
      </c>
      <c r="V49" s="10">
        <f>IF(T49="","",IF(M49="",T49,M49))</f>
        <v/>
      </c>
      <c r="W49" s="11">
        <f>IF(A49="","",IF(IFERROR(OR(NOT(ISNUMBER($AA$12)),$AA$12&lt;0,$AA$12&gt;24,NOT(ISNUMBER($AA$13)),$AA$13&lt;=0,$AA$13&gt;24,Settings!$B$4="",AND($A49&lt;&gt;"",COUNTIF($A$2:$A$101,$A49)&gt;1),AND($O49&lt;&gt;"",COUNTIF(Settings!$D$2:$D$5,$O49)=0),AND($D49&lt;&gt;"",OR(NOT(ISNUMBER($D49)),$D49&lt;=0,$D49&gt;=2958466)),AND($E49&lt;&gt;"",OR(NOT(ISNUMBER($E49)),$E49&lt;=0,$E49&gt;=2958466)),AND($F49&lt;&gt;"",OR(NOT(ISNUMBER($F49)),$F49&lt;=0,$F49&gt;=2958466)),AND($G49&lt;&gt;"",OR(NOT(ISNUMBER($G49)),$G49&lt;=0,$G49&gt;=2958466)),AND($J49&lt;&gt;"",OR(NOT(ISNUMBER($J49)),$J49&lt;=0,$J49&gt;=2958466)),AND($K49&lt;&gt;"",OR(NOT(ISNUMBER($K49)),$K49&lt;=0,$K49&gt;=2958466)),AND($Q49&lt;&gt;"",OR(NOT(ISNUMBER($Q49)),$Q49&lt;=0,$Q49&gt;=2958466)),AND(ISNUMBER($D49),ISNUMBER($E49),OR($E49&lt;=$D49,24*($E49-$D49)&gt;$AA$13)),AND(ISNUMBER($F49),ISNUMBER($G49),OR($G49&lt;=$F49,24*($G49-$F49)&gt;$AA$13)),AND(ISNUMBER($J49),ISNUMBER($K49),OR($K49&lt;=$J49,24*($K49-$J49)&gt;$AA$13)),AND($H49&lt;&gt;"",OR(NOT(ISNUMBER($H49)),$H49&lt;0,$H49&gt;60*$AA$13,AND(ISNUMBER($F49),ISNUMBER($G49),$H49&gt;1440*($G49-$F49)))),AND($L49&lt;&gt;"",OR(NOT(ISNUMBER($L49)),$L49&lt;0,$L49&gt;60*$AA$13,AND(ISNUMBER($J49),ISNUMBER($K49),$L49&gt;1440*($K49-$J49)))),AND($M49&lt;&gt;"",OR(NOT(ISNUMBER($M49)),$M49&lt;0,$M49&gt;$AA$13))),TRUE),"Invalid input",IF(OR(B49="",C49="",R49="",S49="",T49="",I49="",O49="",COUNTIF($A$2:$A$101,A49)&gt;1),"Incomplete",IF(AND(M49&lt;&gt;"",N49=""),"Reason required",IF(AND(ABS(U49)&gt;Settings!$B$2,M49=""),"Resolve discrepancy","Ready")))))</f>
        <v/>
      </c>
      <c r="X49" s="10">
        <f>IF(AND(A49&lt;&gt;"",O49="Approved",W49="Ready",P49&lt;&gt;"",ISNUMBER(Q49),COUNTIFS('Review Trail'!$A$2:$A$201,A49,'Review Trail'!$D$2:$D$201,"Approved",'Review Trail'!$E$2:$E$201,V49,'Review Trail'!$F$2:$F$201,P49,'Review Trail'!$G$2:$G$201,Q49)&gt;0),V49,"")</f>
        <v/>
      </c>
    </row>
    <row r="50" ht="40" customHeight="1">
      <c r="A50" s="3" t="n"/>
      <c r="B50" s="3" t="n"/>
      <c r="C50" s="3" t="n"/>
      <c r="D50" s="4" t="n"/>
      <c r="E50" s="4" t="n"/>
      <c r="F50" s="4" t="n"/>
      <c r="G50" s="4" t="n"/>
      <c r="H50" s="5" t="n"/>
      <c r="I50" s="3" t="n"/>
      <c r="J50" s="4" t="n"/>
      <c r="K50" s="4" t="n"/>
      <c r="L50" s="5" t="n"/>
      <c r="M50" s="6" t="n"/>
      <c r="N50" s="3" t="n"/>
      <c r="O50" s="3" t="n"/>
      <c r="P50" s="3" t="n"/>
      <c r="Q50" s="4" t="n"/>
      <c r="R50" s="7">
        <f>IF(COUNT(D50:E50)&lt;2,"",IF(E50&gt;D50,24*(E50-D50),""))</f>
        <v/>
      </c>
      <c r="S50" s="7">
        <f>IF(COUNT(F50:H50)&lt;3,"",IF(AND(G50&gt;F50,H50&gt;=0,H50&lt;=1440*(G50-F50)),24*(G50-F50)-H50/60,""))</f>
        <v/>
      </c>
      <c r="T50" s="7">
        <f>IF(COUNT(J50:L50)&lt;3,"",IF(AND(K50&gt;J50,L50&gt;=0,L50&lt;=1440*(K50-J50)),24*(K50-J50)-L50/60,""))</f>
        <v/>
      </c>
      <c r="U50" s="7">
        <f>IF(OR(S50="",T50=""),"",S50-T50)</f>
        <v/>
      </c>
      <c r="V50" s="7">
        <f>IF(T50="","",IF(M50="",T50,M50))</f>
        <v/>
      </c>
      <c r="W50" s="8">
        <f>IF(A50="","",IF(IFERROR(OR(NOT(ISNUMBER($AA$12)),$AA$12&lt;0,$AA$12&gt;24,NOT(ISNUMBER($AA$13)),$AA$13&lt;=0,$AA$13&gt;24,Settings!$B$4="",AND($A50&lt;&gt;"",COUNTIF($A$2:$A$101,$A50)&gt;1),AND($O50&lt;&gt;"",COUNTIF(Settings!$D$2:$D$5,$O50)=0),AND($D50&lt;&gt;"",OR(NOT(ISNUMBER($D50)),$D50&lt;=0,$D50&gt;=2958466)),AND($E50&lt;&gt;"",OR(NOT(ISNUMBER($E50)),$E50&lt;=0,$E50&gt;=2958466)),AND($F50&lt;&gt;"",OR(NOT(ISNUMBER($F50)),$F50&lt;=0,$F50&gt;=2958466)),AND($G50&lt;&gt;"",OR(NOT(ISNUMBER($G50)),$G50&lt;=0,$G50&gt;=2958466)),AND($J50&lt;&gt;"",OR(NOT(ISNUMBER($J50)),$J50&lt;=0,$J50&gt;=2958466)),AND($K50&lt;&gt;"",OR(NOT(ISNUMBER($K50)),$K50&lt;=0,$K50&gt;=2958466)),AND($Q50&lt;&gt;"",OR(NOT(ISNUMBER($Q50)),$Q50&lt;=0,$Q50&gt;=2958466)),AND(ISNUMBER($D50),ISNUMBER($E50),OR($E50&lt;=$D50,24*($E50-$D50)&gt;$AA$13)),AND(ISNUMBER($F50),ISNUMBER($G50),OR($G50&lt;=$F50,24*($G50-$F50)&gt;$AA$13)),AND(ISNUMBER($J50),ISNUMBER($K50),OR($K50&lt;=$J50,24*($K50-$J50)&gt;$AA$13)),AND($H50&lt;&gt;"",OR(NOT(ISNUMBER($H50)),$H50&lt;0,$H50&gt;60*$AA$13,AND(ISNUMBER($F50),ISNUMBER($G50),$H50&gt;1440*($G50-$F50)))),AND($L50&lt;&gt;"",OR(NOT(ISNUMBER($L50)),$L50&lt;0,$L50&gt;60*$AA$13,AND(ISNUMBER($J50),ISNUMBER($K50),$L50&gt;1440*($K50-$J50)))),AND($M50&lt;&gt;"",OR(NOT(ISNUMBER($M50)),$M50&lt;0,$M50&gt;$AA$13))),TRUE),"Invalid input",IF(OR(B50="",C50="",R50="",S50="",T50="",I50="",O50="",COUNTIF($A$2:$A$101,A50)&gt;1),"Incomplete",IF(AND(M50&lt;&gt;"",N50=""),"Reason required",IF(AND(ABS(U50)&gt;Settings!$B$2,M50=""),"Resolve discrepancy","Ready")))))</f>
        <v/>
      </c>
      <c r="X50" s="7">
        <f>IF(AND(A50&lt;&gt;"",O50="Approved",W50="Ready",P50&lt;&gt;"",ISNUMBER(Q50),COUNTIFS('Review Trail'!$A$2:$A$201,A50,'Review Trail'!$D$2:$D$201,"Approved",'Review Trail'!$E$2:$E$201,V50,'Review Trail'!$F$2:$F$201,P50,'Review Trail'!$G$2:$G$201,Q50)&gt;0),V50,"")</f>
        <v/>
      </c>
    </row>
    <row r="51" ht="40" customHeight="1">
      <c r="A51" s="3" t="n"/>
      <c r="B51" s="3" t="n"/>
      <c r="C51" s="3" t="n"/>
      <c r="D51" s="4" t="n"/>
      <c r="E51" s="4" t="n"/>
      <c r="F51" s="4" t="n"/>
      <c r="G51" s="4" t="n"/>
      <c r="H51" s="5" t="n"/>
      <c r="I51" s="3" t="n"/>
      <c r="J51" s="4" t="n"/>
      <c r="K51" s="4" t="n"/>
      <c r="L51" s="5" t="n"/>
      <c r="M51" s="6" t="n"/>
      <c r="N51" s="3" t="n"/>
      <c r="O51" s="3" t="n"/>
      <c r="P51" s="3" t="n"/>
      <c r="Q51" s="4" t="n"/>
      <c r="R51" s="10">
        <f>IF(COUNT(D51:E51)&lt;2,"",IF(E51&gt;D51,24*(E51-D51),""))</f>
        <v/>
      </c>
      <c r="S51" s="10">
        <f>IF(COUNT(F51:H51)&lt;3,"",IF(AND(G51&gt;F51,H51&gt;=0,H51&lt;=1440*(G51-F51)),24*(G51-F51)-H51/60,""))</f>
        <v/>
      </c>
      <c r="T51" s="10">
        <f>IF(COUNT(J51:L51)&lt;3,"",IF(AND(K51&gt;J51,L51&gt;=0,L51&lt;=1440*(K51-J51)),24*(K51-J51)-L51/60,""))</f>
        <v/>
      </c>
      <c r="U51" s="10">
        <f>IF(OR(S51="",T51=""),"",S51-T51)</f>
        <v/>
      </c>
      <c r="V51" s="10">
        <f>IF(T51="","",IF(M51="",T51,M51))</f>
        <v/>
      </c>
      <c r="W51" s="11">
        <f>IF(A51="","",IF(IFERROR(OR(NOT(ISNUMBER($AA$12)),$AA$12&lt;0,$AA$12&gt;24,NOT(ISNUMBER($AA$13)),$AA$13&lt;=0,$AA$13&gt;24,Settings!$B$4="",AND($A51&lt;&gt;"",COUNTIF($A$2:$A$101,$A51)&gt;1),AND($O51&lt;&gt;"",COUNTIF(Settings!$D$2:$D$5,$O51)=0),AND($D51&lt;&gt;"",OR(NOT(ISNUMBER($D51)),$D51&lt;=0,$D51&gt;=2958466)),AND($E51&lt;&gt;"",OR(NOT(ISNUMBER($E51)),$E51&lt;=0,$E51&gt;=2958466)),AND($F51&lt;&gt;"",OR(NOT(ISNUMBER($F51)),$F51&lt;=0,$F51&gt;=2958466)),AND($G51&lt;&gt;"",OR(NOT(ISNUMBER($G51)),$G51&lt;=0,$G51&gt;=2958466)),AND($J51&lt;&gt;"",OR(NOT(ISNUMBER($J51)),$J51&lt;=0,$J51&gt;=2958466)),AND($K51&lt;&gt;"",OR(NOT(ISNUMBER($K51)),$K51&lt;=0,$K51&gt;=2958466)),AND($Q51&lt;&gt;"",OR(NOT(ISNUMBER($Q51)),$Q51&lt;=0,$Q51&gt;=2958466)),AND(ISNUMBER($D51),ISNUMBER($E51),OR($E51&lt;=$D51,24*($E51-$D51)&gt;$AA$13)),AND(ISNUMBER($F51),ISNUMBER($G51),OR($G51&lt;=$F51,24*($G51-$F51)&gt;$AA$13)),AND(ISNUMBER($J51),ISNUMBER($K51),OR($K51&lt;=$J51,24*($K51-$J51)&gt;$AA$13)),AND($H51&lt;&gt;"",OR(NOT(ISNUMBER($H51)),$H51&lt;0,$H51&gt;60*$AA$13,AND(ISNUMBER($F51),ISNUMBER($G51),$H51&gt;1440*($G51-$F51)))),AND($L51&lt;&gt;"",OR(NOT(ISNUMBER($L51)),$L51&lt;0,$L51&gt;60*$AA$13,AND(ISNUMBER($J51),ISNUMBER($K51),$L51&gt;1440*($K51-$J51)))),AND($M51&lt;&gt;"",OR(NOT(ISNUMBER($M51)),$M51&lt;0,$M51&gt;$AA$13))),TRUE),"Invalid input",IF(OR(B51="",C51="",R51="",S51="",T51="",I51="",O51="",COUNTIF($A$2:$A$101,A51)&gt;1),"Incomplete",IF(AND(M51&lt;&gt;"",N51=""),"Reason required",IF(AND(ABS(U51)&gt;Settings!$B$2,M51=""),"Resolve discrepancy","Ready")))))</f>
        <v/>
      </c>
      <c r="X51" s="10">
        <f>IF(AND(A51&lt;&gt;"",O51="Approved",W51="Ready",P51&lt;&gt;"",ISNUMBER(Q51),COUNTIFS('Review Trail'!$A$2:$A$201,A51,'Review Trail'!$D$2:$D$201,"Approved",'Review Trail'!$E$2:$E$201,V51,'Review Trail'!$F$2:$F$201,P51,'Review Trail'!$G$2:$G$201,Q51)&gt;0),V51,"")</f>
        <v/>
      </c>
    </row>
    <row r="52" ht="40" customHeight="1">
      <c r="A52" s="3" t="n"/>
      <c r="B52" s="3" t="n"/>
      <c r="C52" s="3" t="n"/>
      <c r="D52" s="4" t="n"/>
      <c r="E52" s="4" t="n"/>
      <c r="F52" s="4" t="n"/>
      <c r="G52" s="4" t="n"/>
      <c r="H52" s="5" t="n"/>
      <c r="I52" s="3" t="n"/>
      <c r="J52" s="4" t="n"/>
      <c r="K52" s="4" t="n"/>
      <c r="L52" s="5" t="n"/>
      <c r="M52" s="6" t="n"/>
      <c r="N52" s="3" t="n"/>
      <c r="O52" s="3" t="n"/>
      <c r="P52" s="3" t="n"/>
      <c r="Q52" s="4" t="n"/>
      <c r="R52" s="7">
        <f>IF(COUNT(D52:E52)&lt;2,"",IF(E52&gt;D52,24*(E52-D52),""))</f>
        <v/>
      </c>
      <c r="S52" s="7">
        <f>IF(COUNT(F52:H52)&lt;3,"",IF(AND(G52&gt;F52,H52&gt;=0,H52&lt;=1440*(G52-F52)),24*(G52-F52)-H52/60,""))</f>
        <v/>
      </c>
      <c r="T52" s="7">
        <f>IF(COUNT(J52:L52)&lt;3,"",IF(AND(K52&gt;J52,L52&gt;=0,L52&lt;=1440*(K52-J52)),24*(K52-J52)-L52/60,""))</f>
        <v/>
      </c>
      <c r="U52" s="7">
        <f>IF(OR(S52="",T52=""),"",S52-T52)</f>
        <v/>
      </c>
      <c r="V52" s="7">
        <f>IF(T52="","",IF(M52="",T52,M52))</f>
        <v/>
      </c>
      <c r="W52" s="8">
        <f>IF(A52="","",IF(IFERROR(OR(NOT(ISNUMBER($AA$12)),$AA$12&lt;0,$AA$12&gt;24,NOT(ISNUMBER($AA$13)),$AA$13&lt;=0,$AA$13&gt;24,Settings!$B$4="",AND($A52&lt;&gt;"",COUNTIF($A$2:$A$101,$A52)&gt;1),AND($O52&lt;&gt;"",COUNTIF(Settings!$D$2:$D$5,$O52)=0),AND($D52&lt;&gt;"",OR(NOT(ISNUMBER($D52)),$D52&lt;=0,$D52&gt;=2958466)),AND($E52&lt;&gt;"",OR(NOT(ISNUMBER($E52)),$E52&lt;=0,$E52&gt;=2958466)),AND($F52&lt;&gt;"",OR(NOT(ISNUMBER($F52)),$F52&lt;=0,$F52&gt;=2958466)),AND($G52&lt;&gt;"",OR(NOT(ISNUMBER($G52)),$G52&lt;=0,$G52&gt;=2958466)),AND($J52&lt;&gt;"",OR(NOT(ISNUMBER($J52)),$J52&lt;=0,$J52&gt;=2958466)),AND($K52&lt;&gt;"",OR(NOT(ISNUMBER($K52)),$K52&lt;=0,$K52&gt;=2958466)),AND($Q52&lt;&gt;"",OR(NOT(ISNUMBER($Q52)),$Q52&lt;=0,$Q52&gt;=2958466)),AND(ISNUMBER($D52),ISNUMBER($E52),OR($E52&lt;=$D52,24*($E52-$D52)&gt;$AA$13)),AND(ISNUMBER($F52),ISNUMBER($G52),OR($G52&lt;=$F52,24*($G52-$F52)&gt;$AA$13)),AND(ISNUMBER($J52),ISNUMBER($K52),OR($K52&lt;=$J52,24*($K52-$J52)&gt;$AA$13)),AND($H52&lt;&gt;"",OR(NOT(ISNUMBER($H52)),$H52&lt;0,$H52&gt;60*$AA$13,AND(ISNUMBER($F52),ISNUMBER($G52),$H52&gt;1440*($G52-$F52)))),AND($L52&lt;&gt;"",OR(NOT(ISNUMBER($L52)),$L52&lt;0,$L52&gt;60*$AA$13,AND(ISNUMBER($J52),ISNUMBER($K52),$L52&gt;1440*($K52-$J52)))),AND($M52&lt;&gt;"",OR(NOT(ISNUMBER($M52)),$M52&lt;0,$M52&gt;$AA$13))),TRUE),"Invalid input",IF(OR(B52="",C52="",R52="",S52="",T52="",I52="",O52="",COUNTIF($A$2:$A$101,A52)&gt;1),"Incomplete",IF(AND(M52&lt;&gt;"",N52=""),"Reason required",IF(AND(ABS(U52)&gt;Settings!$B$2,M52=""),"Resolve discrepancy","Ready")))))</f>
        <v/>
      </c>
      <c r="X52" s="7">
        <f>IF(AND(A52&lt;&gt;"",O52="Approved",W52="Ready",P52&lt;&gt;"",ISNUMBER(Q52),COUNTIFS('Review Trail'!$A$2:$A$201,A52,'Review Trail'!$D$2:$D$201,"Approved",'Review Trail'!$E$2:$E$201,V52,'Review Trail'!$F$2:$F$201,P52,'Review Trail'!$G$2:$G$201,Q52)&gt;0),V52,"")</f>
        <v/>
      </c>
    </row>
    <row r="53" ht="40" customHeight="1">
      <c r="A53" s="3" t="n"/>
      <c r="B53" s="3" t="n"/>
      <c r="C53" s="3" t="n"/>
      <c r="D53" s="4" t="n"/>
      <c r="E53" s="4" t="n"/>
      <c r="F53" s="4" t="n"/>
      <c r="G53" s="4" t="n"/>
      <c r="H53" s="5" t="n"/>
      <c r="I53" s="3" t="n"/>
      <c r="J53" s="4" t="n"/>
      <c r="K53" s="4" t="n"/>
      <c r="L53" s="5" t="n"/>
      <c r="M53" s="6" t="n"/>
      <c r="N53" s="3" t="n"/>
      <c r="O53" s="3" t="n"/>
      <c r="P53" s="3" t="n"/>
      <c r="Q53" s="4" t="n"/>
      <c r="R53" s="10">
        <f>IF(COUNT(D53:E53)&lt;2,"",IF(E53&gt;D53,24*(E53-D53),""))</f>
        <v/>
      </c>
      <c r="S53" s="10">
        <f>IF(COUNT(F53:H53)&lt;3,"",IF(AND(G53&gt;F53,H53&gt;=0,H53&lt;=1440*(G53-F53)),24*(G53-F53)-H53/60,""))</f>
        <v/>
      </c>
      <c r="T53" s="10">
        <f>IF(COUNT(J53:L53)&lt;3,"",IF(AND(K53&gt;J53,L53&gt;=0,L53&lt;=1440*(K53-J53)),24*(K53-J53)-L53/60,""))</f>
        <v/>
      </c>
      <c r="U53" s="10">
        <f>IF(OR(S53="",T53=""),"",S53-T53)</f>
        <v/>
      </c>
      <c r="V53" s="10">
        <f>IF(T53="","",IF(M53="",T53,M53))</f>
        <v/>
      </c>
      <c r="W53" s="11">
        <f>IF(A53="","",IF(IFERROR(OR(NOT(ISNUMBER($AA$12)),$AA$12&lt;0,$AA$12&gt;24,NOT(ISNUMBER($AA$13)),$AA$13&lt;=0,$AA$13&gt;24,Settings!$B$4="",AND($A53&lt;&gt;"",COUNTIF($A$2:$A$101,$A53)&gt;1),AND($O53&lt;&gt;"",COUNTIF(Settings!$D$2:$D$5,$O53)=0),AND($D53&lt;&gt;"",OR(NOT(ISNUMBER($D53)),$D53&lt;=0,$D53&gt;=2958466)),AND($E53&lt;&gt;"",OR(NOT(ISNUMBER($E53)),$E53&lt;=0,$E53&gt;=2958466)),AND($F53&lt;&gt;"",OR(NOT(ISNUMBER($F53)),$F53&lt;=0,$F53&gt;=2958466)),AND($G53&lt;&gt;"",OR(NOT(ISNUMBER($G53)),$G53&lt;=0,$G53&gt;=2958466)),AND($J53&lt;&gt;"",OR(NOT(ISNUMBER($J53)),$J53&lt;=0,$J53&gt;=2958466)),AND($K53&lt;&gt;"",OR(NOT(ISNUMBER($K53)),$K53&lt;=0,$K53&gt;=2958466)),AND($Q53&lt;&gt;"",OR(NOT(ISNUMBER($Q53)),$Q53&lt;=0,$Q53&gt;=2958466)),AND(ISNUMBER($D53),ISNUMBER($E53),OR($E53&lt;=$D53,24*($E53-$D53)&gt;$AA$13)),AND(ISNUMBER($F53),ISNUMBER($G53),OR($G53&lt;=$F53,24*($G53-$F53)&gt;$AA$13)),AND(ISNUMBER($J53),ISNUMBER($K53),OR($K53&lt;=$J53,24*($K53-$J53)&gt;$AA$13)),AND($H53&lt;&gt;"",OR(NOT(ISNUMBER($H53)),$H53&lt;0,$H53&gt;60*$AA$13,AND(ISNUMBER($F53),ISNUMBER($G53),$H53&gt;1440*($G53-$F53)))),AND($L53&lt;&gt;"",OR(NOT(ISNUMBER($L53)),$L53&lt;0,$L53&gt;60*$AA$13,AND(ISNUMBER($J53),ISNUMBER($K53),$L53&gt;1440*($K53-$J53)))),AND($M53&lt;&gt;"",OR(NOT(ISNUMBER($M53)),$M53&lt;0,$M53&gt;$AA$13))),TRUE),"Invalid input",IF(OR(B53="",C53="",R53="",S53="",T53="",I53="",O53="",COUNTIF($A$2:$A$101,A53)&gt;1),"Incomplete",IF(AND(M53&lt;&gt;"",N53=""),"Reason required",IF(AND(ABS(U53)&gt;Settings!$B$2,M53=""),"Resolve discrepancy","Ready")))))</f>
        <v/>
      </c>
      <c r="X53" s="10">
        <f>IF(AND(A53&lt;&gt;"",O53="Approved",W53="Ready",P53&lt;&gt;"",ISNUMBER(Q53),COUNTIFS('Review Trail'!$A$2:$A$201,A53,'Review Trail'!$D$2:$D$201,"Approved",'Review Trail'!$E$2:$E$201,V53,'Review Trail'!$F$2:$F$201,P53,'Review Trail'!$G$2:$G$201,Q53)&gt;0),V53,"")</f>
        <v/>
      </c>
    </row>
    <row r="54" ht="40" customHeight="1">
      <c r="A54" s="3" t="n"/>
      <c r="B54" s="3" t="n"/>
      <c r="C54" s="3" t="n"/>
      <c r="D54" s="4" t="n"/>
      <c r="E54" s="4" t="n"/>
      <c r="F54" s="4" t="n"/>
      <c r="G54" s="4" t="n"/>
      <c r="H54" s="5" t="n"/>
      <c r="I54" s="3" t="n"/>
      <c r="J54" s="4" t="n"/>
      <c r="K54" s="4" t="n"/>
      <c r="L54" s="5" t="n"/>
      <c r="M54" s="6" t="n"/>
      <c r="N54" s="3" t="n"/>
      <c r="O54" s="3" t="n"/>
      <c r="P54" s="3" t="n"/>
      <c r="Q54" s="4" t="n"/>
      <c r="R54" s="7">
        <f>IF(COUNT(D54:E54)&lt;2,"",IF(E54&gt;D54,24*(E54-D54),""))</f>
        <v/>
      </c>
      <c r="S54" s="7">
        <f>IF(COUNT(F54:H54)&lt;3,"",IF(AND(G54&gt;F54,H54&gt;=0,H54&lt;=1440*(G54-F54)),24*(G54-F54)-H54/60,""))</f>
        <v/>
      </c>
      <c r="T54" s="7">
        <f>IF(COUNT(J54:L54)&lt;3,"",IF(AND(K54&gt;J54,L54&gt;=0,L54&lt;=1440*(K54-J54)),24*(K54-J54)-L54/60,""))</f>
        <v/>
      </c>
      <c r="U54" s="7">
        <f>IF(OR(S54="",T54=""),"",S54-T54)</f>
        <v/>
      </c>
      <c r="V54" s="7">
        <f>IF(T54="","",IF(M54="",T54,M54))</f>
        <v/>
      </c>
      <c r="W54" s="8">
        <f>IF(A54="","",IF(IFERROR(OR(NOT(ISNUMBER($AA$12)),$AA$12&lt;0,$AA$12&gt;24,NOT(ISNUMBER($AA$13)),$AA$13&lt;=0,$AA$13&gt;24,Settings!$B$4="",AND($A54&lt;&gt;"",COUNTIF($A$2:$A$101,$A54)&gt;1),AND($O54&lt;&gt;"",COUNTIF(Settings!$D$2:$D$5,$O54)=0),AND($D54&lt;&gt;"",OR(NOT(ISNUMBER($D54)),$D54&lt;=0,$D54&gt;=2958466)),AND($E54&lt;&gt;"",OR(NOT(ISNUMBER($E54)),$E54&lt;=0,$E54&gt;=2958466)),AND($F54&lt;&gt;"",OR(NOT(ISNUMBER($F54)),$F54&lt;=0,$F54&gt;=2958466)),AND($G54&lt;&gt;"",OR(NOT(ISNUMBER($G54)),$G54&lt;=0,$G54&gt;=2958466)),AND($J54&lt;&gt;"",OR(NOT(ISNUMBER($J54)),$J54&lt;=0,$J54&gt;=2958466)),AND($K54&lt;&gt;"",OR(NOT(ISNUMBER($K54)),$K54&lt;=0,$K54&gt;=2958466)),AND($Q54&lt;&gt;"",OR(NOT(ISNUMBER($Q54)),$Q54&lt;=0,$Q54&gt;=2958466)),AND(ISNUMBER($D54),ISNUMBER($E54),OR($E54&lt;=$D54,24*($E54-$D54)&gt;$AA$13)),AND(ISNUMBER($F54),ISNUMBER($G54),OR($G54&lt;=$F54,24*($G54-$F54)&gt;$AA$13)),AND(ISNUMBER($J54),ISNUMBER($K54),OR($K54&lt;=$J54,24*($K54-$J54)&gt;$AA$13)),AND($H54&lt;&gt;"",OR(NOT(ISNUMBER($H54)),$H54&lt;0,$H54&gt;60*$AA$13,AND(ISNUMBER($F54),ISNUMBER($G54),$H54&gt;1440*($G54-$F54)))),AND($L54&lt;&gt;"",OR(NOT(ISNUMBER($L54)),$L54&lt;0,$L54&gt;60*$AA$13,AND(ISNUMBER($J54),ISNUMBER($K54),$L54&gt;1440*($K54-$J54)))),AND($M54&lt;&gt;"",OR(NOT(ISNUMBER($M54)),$M54&lt;0,$M54&gt;$AA$13))),TRUE),"Invalid input",IF(OR(B54="",C54="",R54="",S54="",T54="",I54="",O54="",COUNTIF($A$2:$A$101,A54)&gt;1),"Incomplete",IF(AND(M54&lt;&gt;"",N54=""),"Reason required",IF(AND(ABS(U54)&gt;Settings!$B$2,M54=""),"Resolve discrepancy","Ready")))))</f>
        <v/>
      </c>
      <c r="X54" s="7">
        <f>IF(AND(A54&lt;&gt;"",O54="Approved",W54="Ready",P54&lt;&gt;"",ISNUMBER(Q54),COUNTIFS('Review Trail'!$A$2:$A$201,A54,'Review Trail'!$D$2:$D$201,"Approved",'Review Trail'!$E$2:$E$201,V54,'Review Trail'!$F$2:$F$201,P54,'Review Trail'!$G$2:$G$201,Q54)&gt;0),V54,"")</f>
        <v/>
      </c>
    </row>
    <row r="55" ht="40" customHeight="1">
      <c r="A55" s="3" t="n"/>
      <c r="B55" s="3" t="n"/>
      <c r="C55" s="3" t="n"/>
      <c r="D55" s="4" t="n"/>
      <c r="E55" s="4" t="n"/>
      <c r="F55" s="4" t="n"/>
      <c r="G55" s="4" t="n"/>
      <c r="H55" s="5" t="n"/>
      <c r="I55" s="3" t="n"/>
      <c r="J55" s="4" t="n"/>
      <c r="K55" s="4" t="n"/>
      <c r="L55" s="5" t="n"/>
      <c r="M55" s="6" t="n"/>
      <c r="N55" s="3" t="n"/>
      <c r="O55" s="3" t="n"/>
      <c r="P55" s="3" t="n"/>
      <c r="Q55" s="4" t="n"/>
      <c r="R55" s="10">
        <f>IF(COUNT(D55:E55)&lt;2,"",IF(E55&gt;D55,24*(E55-D55),""))</f>
        <v/>
      </c>
      <c r="S55" s="10">
        <f>IF(COUNT(F55:H55)&lt;3,"",IF(AND(G55&gt;F55,H55&gt;=0,H55&lt;=1440*(G55-F55)),24*(G55-F55)-H55/60,""))</f>
        <v/>
      </c>
      <c r="T55" s="10">
        <f>IF(COUNT(J55:L55)&lt;3,"",IF(AND(K55&gt;J55,L55&gt;=0,L55&lt;=1440*(K55-J55)),24*(K55-J55)-L55/60,""))</f>
        <v/>
      </c>
      <c r="U55" s="10">
        <f>IF(OR(S55="",T55=""),"",S55-T55)</f>
        <v/>
      </c>
      <c r="V55" s="10">
        <f>IF(T55="","",IF(M55="",T55,M55))</f>
        <v/>
      </c>
      <c r="W55" s="11">
        <f>IF(A55="","",IF(IFERROR(OR(NOT(ISNUMBER($AA$12)),$AA$12&lt;0,$AA$12&gt;24,NOT(ISNUMBER($AA$13)),$AA$13&lt;=0,$AA$13&gt;24,Settings!$B$4="",AND($A55&lt;&gt;"",COUNTIF($A$2:$A$101,$A55)&gt;1),AND($O55&lt;&gt;"",COUNTIF(Settings!$D$2:$D$5,$O55)=0),AND($D55&lt;&gt;"",OR(NOT(ISNUMBER($D55)),$D55&lt;=0,$D55&gt;=2958466)),AND($E55&lt;&gt;"",OR(NOT(ISNUMBER($E55)),$E55&lt;=0,$E55&gt;=2958466)),AND($F55&lt;&gt;"",OR(NOT(ISNUMBER($F55)),$F55&lt;=0,$F55&gt;=2958466)),AND($G55&lt;&gt;"",OR(NOT(ISNUMBER($G55)),$G55&lt;=0,$G55&gt;=2958466)),AND($J55&lt;&gt;"",OR(NOT(ISNUMBER($J55)),$J55&lt;=0,$J55&gt;=2958466)),AND($K55&lt;&gt;"",OR(NOT(ISNUMBER($K55)),$K55&lt;=0,$K55&gt;=2958466)),AND($Q55&lt;&gt;"",OR(NOT(ISNUMBER($Q55)),$Q55&lt;=0,$Q55&gt;=2958466)),AND(ISNUMBER($D55),ISNUMBER($E55),OR($E55&lt;=$D55,24*($E55-$D55)&gt;$AA$13)),AND(ISNUMBER($F55),ISNUMBER($G55),OR($G55&lt;=$F55,24*($G55-$F55)&gt;$AA$13)),AND(ISNUMBER($J55),ISNUMBER($K55),OR($K55&lt;=$J55,24*($K55-$J55)&gt;$AA$13)),AND($H55&lt;&gt;"",OR(NOT(ISNUMBER($H55)),$H55&lt;0,$H55&gt;60*$AA$13,AND(ISNUMBER($F55),ISNUMBER($G55),$H55&gt;1440*($G55-$F55)))),AND($L55&lt;&gt;"",OR(NOT(ISNUMBER($L55)),$L55&lt;0,$L55&gt;60*$AA$13,AND(ISNUMBER($J55),ISNUMBER($K55),$L55&gt;1440*($K55-$J55)))),AND($M55&lt;&gt;"",OR(NOT(ISNUMBER($M55)),$M55&lt;0,$M55&gt;$AA$13))),TRUE),"Invalid input",IF(OR(B55="",C55="",R55="",S55="",T55="",I55="",O55="",COUNTIF($A$2:$A$101,A55)&gt;1),"Incomplete",IF(AND(M55&lt;&gt;"",N55=""),"Reason required",IF(AND(ABS(U55)&gt;Settings!$B$2,M55=""),"Resolve discrepancy","Ready")))))</f>
        <v/>
      </c>
      <c r="X55" s="10">
        <f>IF(AND(A55&lt;&gt;"",O55="Approved",W55="Ready",P55&lt;&gt;"",ISNUMBER(Q55),COUNTIFS('Review Trail'!$A$2:$A$201,A55,'Review Trail'!$D$2:$D$201,"Approved",'Review Trail'!$E$2:$E$201,V55,'Review Trail'!$F$2:$F$201,P55,'Review Trail'!$G$2:$G$201,Q55)&gt;0),V55,"")</f>
        <v/>
      </c>
    </row>
    <row r="56" ht="40" customHeight="1">
      <c r="A56" s="3" t="n"/>
      <c r="B56" s="3" t="n"/>
      <c r="C56" s="3" t="n"/>
      <c r="D56" s="4" t="n"/>
      <c r="E56" s="4" t="n"/>
      <c r="F56" s="4" t="n"/>
      <c r="G56" s="4" t="n"/>
      <c r="H56" s="5" t="n"/>
      <c r="I56" s="3" t="n"/>
      <c r="J56" s="4" t="n"/>
      <c r="K56" s="4" t="n"/>
      <c r="L56" s="5" t="n"/>
      <c r="M56" s="6" t="n"/>
      <c r="N56" s="3" t="n"/>
      <c r="O56" s="3" t="n"/>
      <c r="P56" s="3" t="n"/>
      <c r="Q56" s="4" t="n"/>
      <c r="R56" s="7">
        <f>IF(COUNT(D56:E56)&lt;2,"",IF(E56&gt;D56,24*(E56-D56),""))</f>
        <v/>
      </c>
      <c r="S56" s="7">
        <f>IF(COUNT(F56:H56)&lt;3,"",IF(AND(G56&gt;F56,H56&gt;=0,H56&lt;=1440*(G56-F56)),24*(G56-F56)-H56/60,""))</f>
        <v/>
      </c>
      <c r="T56" s="7">
        <f>IF(COUNT(J56:L56)&lt;3,"",IF(AND(K56&gt;J56,L56&gt;=0,L56&lt;=1440*(K56-J56)),24*(K56-J56)-L56/60,""))</f>
        <v/>
      </c>
      <c r="U56" s="7">
        <f>IF(OR(S56="",T56=""),"",S56-T56)</f>
        <v/>
      </c>
      <c r="V56" s="7">
        <f>IF(T56="","",IF(M56="",T56,M56))</f>
        <v/>
      </c>
      <c r="W56" s="8">
        <f>IF(A56="","",IF(IFERROR(OR(NOT(ISNUMBER($AA$12)),$AA$12&lt;0,$AA$12&gt;24,NOT(ISNUMBER($AA$13)),$AA$13&lt;=0,$AA$13&gt;24,Settings!$B$4="",AND($A56&lt;&gt;"",COUNTIF($A$2:$A$101,$A56)&gt;1),AND($O56&lt;&gt;"",COUNTIF(Settings!$D$2:$D$5,$O56)=0),AND($D56&lt;&gt;"",OR(NOT(ISNUMBER($D56)),$D56&lt;=0,$D56&gt;=2958466)),AND($E56&lt;&gt;"",OR(NOT(ISNUMBER($E56)),$E56&lt;=0,$E56&gt;=2958466)),AND($F56&lt;&gt;"",OR(NOT(ISNUMBER($F56)),$F56&lt;=0,$F56&gt;=2958466)),AND($G56&lt;&gt;"",OR(NOT(ISNUMBER($G56)),$G56&lt;=0,$G56&gt;=2958466)),AND($J56&lt;&gt;"",OR(NOT(ISNUMBER($J56)),$J56&lt;=0,$J56&gt;=2958466)),AND($K56&lt;&gt;"",OR(NOT(ISNUMBER($K56)),$K56&lt;=0,$K56&gt;=2958466)),AND($Q56&lt;&gt;"",OR(NOT(ISNUMBER($Q56)),$Q56&lt;=0,$Q56&gt;=2958466)),AND(ISNUMBER($D56),ISNUMBER($E56),OR($E56&lt;=$D56,24*($E56-$D56)&gt;$AA$13)),AND(ISNUMBER($F56),ISNUMBER($G56),OR($G56&lt;=$F56,24*($G56-$F56)&gt;$AA$13)),AND(ISNUMBER($J56),ISNUMBER($K56),OR($K56&lt;=$J56,24*($K56-$J56)&gt;$AA$13)),AND($H56&lt;&gt;"",OR(NOT(ISNUMBER($H56)),$H56&lt;0,$H56&gt;60*$AA$13,AND(ISNUMBER($F56),ISNUMBER($G56),$H56&gt;1440*($G56-$F56)))),AND($L56&lt;&gt;"",OR(NOT(ISNUMBER($L56)),$L56&lt;0,$L56&gt;60*$AA$13,AND(ISNUMBER($J56),ISNUMBER($K56),$L56&gt;1440*($K56-$J56)))),AND($M56&lt;&gt;"",OR(NOT(ISNUMBER($M56)),$M56&lt;0,$M56&gt;$AA$13))),TRUE),"Invalid input",IF(OR(B56="",C56="",R56="",S56="",T56="",I56="",O56="",COUNTIF($A$2:$A$101,A56)&gt;1),"Incomplete",IF(AND(M56&lt;&gt;"",N56=""),"Reason required",IF(AND(ABS(U56)&gt;Settings!$B$2,M56=""),"Resolve discrepancy","Ready")))))</f>
        <v/>
      </c>
      <c r="X56" s="7">
        <f>IF(AND(A56&lt;&gt;"",O56="Approved",W56="Ready",P56&lt;&gt;"",ISNUMBER(Q56),COUNTIFS('Review Trail'!$A$2:$A$201,A56,'Review Trail'!$D$2:$D$201,"Approved",'Review Trail'!$E$2:$E$201,V56,'Review Trail'!$F$2:$F$201,P56,'Review Trail'!$G$2:$G$201,Q56)&gt;0),V56,"")</f>
        <v/>
      </c>
    </row>
    <row r="57" ht="40" customHeight="1">
      <c r="A57" s="3" t="n"/>
      <c r="B57" s="3" t="n"/>
      <c r="C57" s="3" t="n"/>
      <c r="D57" s="4" t="n"/>
      <c r="E57" s="4" t="n"/>
      <c r="F57" s="4" t="n"/>
      <c r="G57" s="4" t="n"/>
      <c r="H57" s="5" t="n"/>
      <c r="I57" s="3" t="n"/>
      <c r="J57" s="4" t="n"/>
      <c r="K57" s="4" t="n"/>
      <c r="L57" s="5" t="n"/>
      <c r="M57" s="6" t="n"/>
      <c r="N57" s="3" t="n"/>
      <c r="O57" s="3" t="n"/>
      <c r="P57" s="3" t="n"/>
      <c r="Q57" s="4" t="n"/>
      <c r="R57" s="10">
        <f>IF(COUNT(D57:E57)&lt;2,"",IF(E57&gt;D57,24*(E57-D57),""))</f>
        <v/>
      </c>
      <c r="S57" s="10">
        <f>IF(COUNT(F57:H57)&lt;3,"",IF(AND(G57&gt;F57,H57&gt;=0,H57&lt;=1440*(G57-F57)),24*(G57-F57)-H57/60,""))</f>
        <v/>
      </c>
      <c r="T57" s="10">
        <f>IF(COUNT(J57:L57)&lt;3,"",IF(AND(K57&gt;J57,L57&gt;=0,L57&lt;=1440*(K57-J57)),24*(K57-J57)-L57/60,""))</f>
        <v/>
      </c>
      <c r="U57" s="10">
        <f>IF(OR(S57="",T57=""),"",S57-T57)</f>
        <v/>
      </c>
      <c r="V57" s="10">
        <f>IF(T57="","",IF(M57="",T57,M57))</f>
        <v/>
      </c>
      <c r="W57" s="11">
        <f>IF(A57="","",IF(IFERROR(OR(NOT(ISNUMBER($AA$12)),$AA$12&lt;0,$AA$12&gt;24,NOT(ISNUMBER($AA$13)),$AA$13&lt;=0,$AA$13&gt;24,Settings!$B$4="",AND($A57&lt;&gt;"",COUNTIF($A$2:$A$101,$A57)&gt;1),AND($O57&lt;&gt;"",COUNTIF(Settings!$D$2:$D$5,$O57)=0),AND($D57&lt;&gt;"",OR(NOT(ISNUMBER($D57)),$D57&lt;=0,$D57&gt;=2958466)),AND($E57&lt;&gt;"",OR(NOT(ISNUMBER($E57)),$E57&lt;=0,$E57&gt;=2958466)),AND($F57&lt;&gt;"",OR(NOT(ISNUMBER($F57)),$F57&lt;=0,$F57&gt;=2958466)),AND($G57&lt;&gt;"",OR(NOT(ISNUMBER($G57)),$G57&lt;=0,$G57&gt;=2958466)),AND($J57&lt;&gt;"",OR(NOT(ISNUMBER($J57)),$J57&lt;=0,$J57&gt;=2958466)),AND($K57&lt;&gt;"",OR(NOT(ISNUMBER($K57)),$K57&lt;=0,$K57&gt;=2958466)),AND($Q57&lt;&gt;"",OR(NOT(ISNUMBER($Q57)),$Q57&lt;=0,$Q57&gt;=2958466)),AND(ISNUMBER($D57),ISNUMBER($E57),OR($E57&lt;=$D57,24*($E57-$D57)&gt;$AA$13)),AND(ISNUMBER($F57),ISNUMBER($G57),OR($G57&lt;=$F57,24*($G57-$F57)&gt;$AA$13)),AND(ISNUMBER($J57),ISNUMBER($K57),OR($K57&lt;=$J57,24*($K57-$J57)&gt;$AA$13)),AND($H57&lt;&gt;"",OR(NOT(ISNUMBER($H57)),$H57&lt;0,$H57&gt;60*$AA$13,AND(ISNUMBER($F57),ISNUMBER($G57),$H57&gt;1440*($G57-$F57)))),AND($L57&lt;&gt;"",OR(NOT(ISNUMBER($L57)),$L57&lt;0,$L57&gt;60*$AA$13,AND(ISNUMBER($J57),ISNUMBER($K57),$L57&gt;1440*($K57-$J57)))),AND($M57&lt;&gt;"",OR(NOT(ISNUMBER($M57)),$M57&lt;0,$M57&gt;$AA$13))),TRUE),"Invalid input",IF(OR(B57="",C57="",R57="",S57="",T57="",I57="",O57="",COUNTIF($A$2:$A$101,A57)&gt;1),"Incomplete",IF(AND(M57&lt;&gt;"",N57=""),"Reason required",IF(AND(ABS(U57)&gt;Settings!$B$2,M57=""),"Resolve discrepancy","Ready")))))</f>
        <v/>
      </c>
      <c r="X57" s="10">
        <f>IF(AND(A57&lt;&gt;"",O57="Approved",W57="Ready",P57&lt;&gt;"",ISNUMBER(Q57),COUNTIFS('Review Trail'!$A$2:$A$201,A57,'Review Trail'!$D$2:$D$201,"Approved",'Review Trail'!$E$2:$E$201,V57,'Review Trail'!$F$2:$F$201,P57,'Review Trail'!$G$2:$G$201,Q57)&gt;0),V57,"")</f>
        <v/>
      </c>
    </row>
    <row r="58" ht="40" customHeight="1">
      <c r="A58" s="3" t="n"/>
      <c r="B58" s="3" t="n"/>
      <c r="C58" s="3" t="n"/>
      <c r="D58" s="4" t="n"/>
      <c r="E58" s="4" t="n"/>
      <c r="F58" s="4" t="n"/>
      <c r="G58" s="4" t="n"/>
      <c r="H58" s="5" t="n"/>
      <c r="I58" s="3" t="n"/>
      <c r="J58" s="4" t="n"/>
      <c r="K58" s="4" t="n"/>
      <c r="L58" s="5" t="n"/>
      <c r="M58" s="6" t="n"/>
      <c r="N58" s="3" t="n"/>
      <c r="O58" s="3" t="n"/>
      <c r="P58" s="3" t="n"/>
      <c r="Q58" s="4" t="n"/>
      <c r="R58" s="7">
        <f>IF(COUNT(D58:E58)&lt;2,"",IF(E58&gt;D58,24*(E58-D58),""))</f>
        <v/>
      </c>
      <c r="S58" s="7">
        <f>IF(COUNT(F58:H58)&lt;3,"",IF(AND(G58&gt;F58,H58&gt;=0,H58&lt;=1440*(G58-F58)),24*(G58-F58)-H58/60,""))</f>
        <v/>
      </c>
      <c r="T58" s="7">
        <f>IF(COUNT(J58:L58)&lt;3,"",IF(AND(K58&gt;J58,L58&gt;=0,L58&lt;=1440*(K58-J58)),24*(K58-J58)-L58/60,""))</f>
        <v/>
      </c>
      <c r="U58" s="7">
        <f>IF(OR(S58="",T58=""),"",S58-T58)</f>
        <v/>
      </c>
      <c r="V58" s="7">
        <f>IF(T58="","",IF(M58="",T58,M58))</f>
        <v/>
      </c>
      <c r="W58" s="8">
        <f>IF(A58="","",IF(IFERROR(OR(NOT(ISNUMBER($AA$12)),$AA$12&lt;0,$AA$12&gt;24,NOT(ISNUMBER($AA$13)),$AA$13&lt;=0,$AA$13&gt;24,Settings!$B$4="",AND($A58&lt;&gt;"",COUNTIF($A$2:$A$101,$A58)&gt;1),AND($O58&lt;&gt;"",COUNTIF(Settings!$D$2:$D$5,$O58)=0),AND($D58&lt;&gt;"",OR(NOT(ISNUMBER($D58)),$D58&lt;=0,$D58&gt;=2958466)),AND($E58&lt;&gt;"",OR(NOT(ISNUMBER($E58)),$E58&lt;=0,$E58&gt;=2958466)),AND($F58&lt;&gt;"",OR(NOT(ISNUMBER($F58)),$F58&lt;=0,$F58&gt;=2958466)),AND($G58&lt;&gt;"",OR(NOT(ISNUMBER($G58)),$G58&lt;=0,$G58&gt;=2958466)),AND($J58&lt;&gt;"",OR(NOT(ISNUMBER($J58)),$J58&lt;=0,$J58&gt;=2958466)),AND($K58&lt;&gt;"",OR(NOT(ISNUMBER($K58)),$K58&lt;=0,$K58&gt;=2958466)),AND($Q58&lt;&gt;"",OR(NOT(ISNUMBER($Q58)),$Q58&lt;=0,$Q58&gt;=2958466)),AND(ISNUMBER($D58),ISNUMBER($E58),OR($E58&lt;=$D58,24*($E58-$D58)&gt;$AA$13)),AND(ISNUMBER($F58),ISNUMBER($G58),OR($G58&lt;=$F58,24*($G58-$F58)&gt;$AA$13)),AND(ISNUMBER($J58),ISNUMBER($K58),OR($K58&lt;=$J58,24*($K58-$J58)&gt;$AA$13)),AND($H58&lt;&gt;"",OR(NOT(ISNUMBER($H58)),$H58&lt;0,$H58&gt;60*$AA$13,AND(ISNUMBER($F58),ISNUMBER($G58),$H58&gt;1440*($G58-$F58)))),AND($L58&lt;&gt;"",OR(NOT(ISNUMBER($L58)),$L58&lt;0,$L58&gt;60*$AA$13,AND(ISNUMBER($J58),ISNUMBER($K58),$L58&gt;1440*($K58-$J58)))),AND($M58&lt;&gt;"",OR(NOT(ISNUMBER($M58)),$M58&lt;0,$M58&gt;$AA$13))),TRUE),"Invalid input",IF(OR(B58="",C58="",R58="",S58="",T58="",I58="",O58="",COUNTIF($A$2:$A$101,A58)&gt;1),"Incomplete",IF(AND(M58&lt;&gt;"",N58=""),"Reason required",IF(AND(ABS(U58)&gt;Settings!$B$2,M58=""),"Resolve discrepancy","Ready")))))</f>
        <v/>
      </c>
      <c r="X58" s="7">
        <f>IF(AND(A58&lt;&gt;"",O58="Approved",W58="Ready",P58&lt;&gt;"",ISNUMBER(Q58),COUNTIFS('Review Trail'!$A$2:$A$201,A58,'Review Trail'!$D$2:$D$201,"Approved",'Review Trail'!$E$2:$E$201,V58,'Review Trail'!$F$2:$F$201,P58,'Review Trail'!$G$2:$G$201,Q58)&gt;0),V58,"")</f>
        <v/>
      </c>
    </row>
    <row r="59" ht="40" customHeight="1">
      <c r="A59" s="3" t="n"/>
      <c r="B59" s="3" t="n"/>
      <c r="C59" s="3" t="n"/>
      <c r="D59" s="4" t="n"/>
      <c r="E59" s="4" t="n"/>
      <c r="F59" s="4" t="n"/>
      <c r="G59" s="4" t="n"/>
      <c r="H59" s="5" t="n"/>
      <c r="I59" s="3" t="n"/>
      <c r="J59" s="4" t="n"/>
      <c r="K59" s="4" t="n"/>
      <c r="L59" s="5" t="n"/>
      <c r="M59" s="6" t="n"/>
      <c r="N59" s="3" t="n"/>
      <c r="O59" s="3" t="n"/>
      <c r="P59" s="3" t="n"/>
      <c r="Q59" s="4" t="n"/>
      <c r="R59" s="10">
        <f>IF(COUNT(D59:E59)&lt;2,"",IF(E59&gt;D59,24*(E59-D59),""))</f>
        <v/>
      </c>
      <c r="S59" s="10">
        <f>IF(COUNT(F59:H59)&lt;3,"",IF(AND(G59&gt;F59,H59&gt;=0,H59&lt;=1440*(G59-F59)),24*(G59-F59)-H59/60,""))</f>
        <v/>
      </c>
      <c r="T59" s="10">
        <f>IF(COUNT(J59:L59)&lt;3,"",IF(AND(K59&gt;J59,L59&gt;=0,L59&lt;=1440*(K59-J59)),24*(K59-J59)-L59/60,""))</f>
        <v/>
      </c>
      <c r="U59" s="10">
        <f>IF(OR(S59="",T59=""),"",S59-T59)</f>
        <v/>
      </c>
      <c r="V59" s="10">
        <f>IF(T59="","",IF(M59="",T59,M59))</f>
        <v/>
      </c>
      <c r="W59" s="11">
        <f>IF(A59="","",IF(IFERROR(OR(NOT(ISNUMBER($AA$12)),$AA$12&lt;0,$AA$12&gt;24,NOT(ISNUMBER($AA$13)),$AA$13&lt;=0,$AA$13&gt;24,Settings!$B$4="",AND($A59&lt;&gt;"",COUNTIF($A$2:$A$101,$A59)&gt;1),AND($O59&lt;&gt;"",COUNTIF(Settings!$D$2:$D$5,$O59)=0),AND($D59&lt;&gt;"",OR(NOT(ISNUMBER($D59)),$D59&lt;=0,$D59&gt;=2958466)),AND($E59&lt;&gt;"",OR(NOT(ISNUMBER($E59)),$E59&lt;=0,$E59&gt;=2958466)),AND($F59&lt;&gt;"",OR(NOT(ISNUMBER($F59)),$F59&lt;=0,$F59&gt;=2958466)),AND($G59&lt;&gt;"",OR(NOT(ISNUMBER($G59)),$G59&lt;=0,$G59&gt;=2958466)),AND($J59&lt;&gt;"",OR(NOT(ISNUMBER($J59)),$J59&lt;=0,$J59&gt;=2958466)),AND($K59&lt;&gt;"",OR(NOT(ISNUMBER($K59)),$K59&lt;=0,$K59&gt;=2958466)),AND($Q59&lt;&gt;"",OR(NOT(ISNUMBER($Q59)),$Q59&lt;=0,$Q59&gt;=2958466)),AND(ISNUMBER($D59),ISNUMBER($E59),OR($E59&lt;=$D59,24*($E59-$D59)&gt;$AA$13)),AND(ISNUMBER($F59),ISNUMBER($G59),OR($G59&lt;=$F59,24*($G59-$F59)&gt;$AA$13)),AND(ISNUMBER($J59),ISNUMBER($K59),OR($K59&lt;=$J59,24*($K59-$J59)&gt;$AA$13)),AND($H59&lt;&gt;"",OR(NOT(ISNUMBER($H59)),$H59&lt;0,$H59&gt;60*$AA$13,AND(ISNUMBER($F59),ISNUMBER($G59),$H59&gt;1440*($G59-$F59)))),AND($L59&lt;&gt;"",OR(NOT(ISNUMBER($L59)),$L59&lt;0,$L59&gt;60*$AA$13,AND(ISNUMBER($J59),ISNUMBER($K59),$L59&gt;1440*($K59-$J59)))),AND($M59&lt;&gt;"",OR(NOT(ISNUMBER($M59)),$M59&lt;0,$M59&gt;$AA$13))),TRUE),"Invalid input",IF(OR(B59="",C59="",R59="",S59="",T59="",I59="",O59="",COUNTIF($A$2:$A$101,A59)&gt;1),"Incomplete",IF(AND(M59&lt;&gt;"",N59=""),"Reason required",IF(AND(ABS(U59)&gt;Settings!$B$2,M59=""),"Resolve discrepancy","Ready")))))</f>
        <v/>
      </c>
      <c r="X59" s="10">
        <f>IF(AND(A59&lt;&gt;"",O59="Approved",W59="Ready",P59&lt;&gt;"",ISNUMBER(Q59),COUNTIFS('Review Trail'!$A$2:$A$201,A59,'Review Trail'!$D$2:$D$201,"Approved",'Review Trail'!$E$2:$E$201,V59,'Review Trail'!$F$2:$F$201,P59,'Review Trail'!$G$2:$G$201,Q59)&gt;0),V59,"")</f>
        <v/>
      </c>
    </row>
    <row r="60" ht="40" customHeight="1">
      <c r="A60" s="3" t="n"/>
      <c r="B60" s="3" t="n"/>
      <c r="C60" s="3" t="n"/>
      <c r="D60" s="4" t="n"/>
      <c r="E60" s="4" t="n"/>
      <c r="F60" s="4" t="n"/>
      <c r="G60" s="4" t="n"/>
      <c r="H60" s="5" t="n"/>
      <c r="I60" s="3" t="n"/>
      <c r="J60" s="4" t="n"/>
      <c r="K60" s="4" t="n"/>
      <c r="L60" s="5" t="n"/>
      <c r="M60" s="6" t="n"/>
      <c r="N60" s="3" t="n"/>
      <c r="O60" s="3" t="n"/>
      <c r="P60" s="3" t="n"/>
      <c r="Q60" s="4" t="n"/>
      <c r="R60" s="7">
        <f>IF(COUNT(D60:E60)&lt;2,"",IF(E60&gt;D60,24*(E60-D60),""))</f>
        <v/>
      </c>
      <c r="S60" s="7">
        <f>IF(COUNT(F60:H60)&lt;3,"",IF(AND(G60&gt;F60,H60&gt;=0,H60&lt;=1440*(G60-F60)),24*(G60-F60)-H60/60,""))</f>
        <v/>
      </c>
      <c r="T60" s="7">
        <f>IF(COUNT(J60:L60)&lt;3,"",IF(AND(K60&gt;J60,L60&gt;=0,L60&lt;=1440*(K60-J60)),24*(K60-J60)-L60/60,""))</f>
        <v/>
      </c>
      <c r="U60" s="7">
        <f>IF(OR(S60="",T60=""),"",S60-T60)</f>
        <v/>
      </c>
      <c r="V60" s="7">
        <f>IF(T60="","",IF(M60="",T60,M60))</f>
        <v/>
      </c>
      <c r="W60" s="8">
        <f>IF(A60="","",IF(IFERROR(OR(NOT(ISNUMBER($AA$12)),$AA$12&lt;0,$AA$12&gt;24,NOT(ISNUMBER($AA$13)),$AA$13&lt;=0,$AA$13&gt;24,Settings!$B$4="",AND($A60&lt;&gt;"",COUNTIF($A$2:$A$101,$A60)&gt;1),AND($O60&lt;&gt;"",COUNTIF(Settings!$D$2:$D$5,$O60)=0),AND($D60&lt;&gt;"",OR(NOT(ISNUMBER($D60)),$D60&lt;=0,$D60&gt;=2958466)),AND($E60&lt;&gt;"",OR(NOT(ISNUMBER($E60)),$E60&lt;=0,$E60&gt;=2958466)),AND($F60&lt;&gt;"",OR(NOT(ISNUMBER($F60)),$F60&lt;=0,$F60&gt;=2958466)),AND($G60&lt;&gt;"",OR(NOT(ISNUMBER($G60)),$G60&lt;=0,$G60&gt;=2958466)),AND($J60&lt;&gt;"",OR(NOT(ISNUMBER($J60)),$J60&lt;=0,$J60&gt;=2958466)),AND($K60&lt;&gt;"",OR(NOT(ISNUMBER($K60)),$K60&lt;=0,$K60&gt;=2958466)),AND($Q60&lt;&gt;"",OR(NOT(ISNUMBER($Q60)),$Q60&lt;=0,$Q60&gt;=2958466)),AND(ISNUMBER($D60),ISNUMBER($E60),OR($E60&lt;=$D60,24*($E60-$D60)&gt;$AA$13)),AND(ISNUMBER($F60),ISNUMBER($G60),OR($G60&lt;=$F60,24*($G60-$F60)&gt;$AA$13)),AND(ISNUMBER($J60),ISNUMBER($K60),OR($K60&lt;=$J60,24*($K60-$J60)&gt;$AA$13)),AND($H60&lt;&gt;"",OR(NOT(ISNUMBER($H60)),$H60&lt;0,$H60&gt;60*$AA$13,AND(ISNUMBER($F60),ISNUMBER($G60),$H60&gt;1440*($G60-$F60)))),AND($L60&lt;&gt;"",OR(NOT(ISNUMBER($L60)),$L60&lt;0,$L60&gt;60*$AA$13,AND(ISNUMBER($J60),ISNUMBER($K60),$L60&gt;1440*($K60-$J60)))),AND($M60&lt;&gt;"",OR(NOT(ISNUMBER($M60)),$M60&lt;0,$M60&gt;$AA$13))),TRUE),"Invalid input",IF(OR(B60="",C60="",R60="",S60="",T60="",I60="",O60="",COUNTIF($A$2:$A$101,A60)&gt;1),"Incomplete",IF(AND(M60&lt;&gt;"",N60=""),"Reason required",IF(AND(ABS(U60)&gt;Settings!$B$2,M60=""),"Resolve discrepancy","Ready")))))</f>
        <v/>
      </c>
      <c r="X60" s="7">
        <f>IF(AND(A60&lt;&gt;"",O60="Approved",W60="Ready",P60&lt;&gt;"",ISNUMBER(Q60),COUNTIFS('Review Trail'!$A$2:$A$201,A60,'Review Trail'!$D$2:$D$201,"Approved",'Review Trail'!$E$2:$E$201,V60,'Review Trail'!$F$2:$F$201,P60,'Review Trail'!$G$2:$G$201,Q60)&gt;0),V60,"")</f>
        <v/>
      </c>
    </row>
    <row r="61" ht="40" customHeight="1">
      <c r="A61" s="3" t="n"/>
      <c r="B61" s="3" t="n"/>
      <c r="C61" s="3" t="n"/>
      <c r="D61" s="4" t="n"/>
      <c r="E61" s="4" t="n"/>
      <c r="F61" s="4" t="n"/>
      <c r="G61" s="4" t="n"/>
      <c r="H61" s="5" t="n"/>
      <c r="I61" s="3" t="n"/>
      <c r="J61" s="4" t="n"/>
      <c r="K61" s="4" t="n"/>
      <c r="L61" s="5" t="n"/>
      <c r="M61" s="6" t="n"/>
      <c r="N61" s="3" t="n"/>
      <c r="O61" s="3" t="n"/>
      <c r="P61" s="3" t="n"/>
      <c r="Q61" s="4" t="n"/>
      <c r="R61" s="10">
        <f>IF(COUNT(D61:E61)&lt;2,"",IF(E61&gt;D61,24*(E61-D61),""))</f>
        <v/>
      </c>
      <c r="S61" s="10">
        <f>IF(COUNT(F61:H61)&lt;3,"",IF(AND(G61&gt;F61,H61&gt;=0,H61&lt;=1440*(G61-F61)),24*(G61-F61)-H61/60,""))</f>
        <v/>
      </c>
      <c r="T61" s="10">
        <f>IF(COUNT(J61:L61)&lt;3,"",IF(AND(K61&gt;J61,L61&gt;=0,L61&lt;=1440*(K61-J61)),24*(K61-J61)-L61/60,""))</f>
        <v/>
      </c>
      <c r="U61" s="10">
        <f>IF(OR(S61="",T61=""),"",S61-T61)</f>
        <v/>
      </c>
      <c r="V61" s="10">
        <f>IF(T61="","",IF(M61="",T61,M61))</f>
        <v/>
      </c>
      <c r="W61" s="11">
        <f>IF(A61="","",IF(IFERROR(OR(NOT(ISNUMBER($AA$12)),$AA$12&lt;0,$AA$12&gt;24,NOT(ISNUMBER($AA$13)),$AA$13&lt;=0,$AA$13&gt;24,Settings!$B$4="",AND($A61&lt;&gt;"",COUNTIF($A$2:$A$101,$A61)&gt;1),AND($O61&lt;&gt;"",COUNTIF(Settings!$D$2:$D$5,$O61)=0),AND($D61&lt;&gt;"",OR(NOT(ISNUMBER($D61)),$D61&lt;=0,$D61&gt;=2958466)),AND($E61&lt;&gt;"",OR(NOT(ISNUMBER($E61)),$E61&lt;=0,$E61&gt;=2958466)),AND($F61&lt;&gt;"",OR(NOT(ISNUMBER($F61)),$F61&lt;=0,$F61&gt;=2958466)),AND($G61&lt;&gt;"",OR(NOT(ISNUMBER($G61)),$G61&lt;=0,$G61&gt;=2958466)),AND($J61&lt;&gt;"",OR(NOT(ISNUMBER($J61)),$J61&lt;=0,$J61&gt;=2958466)),AND($K61&lt;&gt;"",OR(NOT(ISNUMBER($K61)),$K61&lt;=0,$K61&gt;=2958466)),AND($Q61&lt;&gt;"",OR(NOT(ISNUMBER($Q61)),$Q61&lt;=0,$Q61&gt;=2958466)),AND(ISNUMBER($D61),ISNUMBER($E61),OR($E61&lt;=$D61,24*($E61-$D61)&gt;$AA$13)),AND(ISNUMBER($F61),ISNUMBER($G61),OR($G61&lt;=$F61,24*($G61-$F61)&gt;$AA$13)),AND(ISNUMBER($J61),ISNUMBER($K61),OR($K61&lt;=$J61,24*($K61-$J61)&gt;$AA$13)),AND($H61&lt;&gt;"",OR(NOT(ISNUMBER($H61)),$H61&lt;0,$H61&gt;60*$AA$13,AND(ISNUMBER($F61),ISNUMBER($G61),$H61&gt;1440*($G61-$F61)))),AND($L61&lt;&gt;"",OR(NOT(ISNUMBER($L61)),$L61&lt;0,$L61&gt;60*$AA$13,AND(ISNUMBER($J61),ISNUMBER($K61),$L61&gt;1440*($K61-$J61)))),AND($M61&lt;&gt;"",OR(NOT(ISNUMBER($M61)),$M61&lt;0,$M61&gt;$AA$13))),TRUE),"Invalid input",IF(OR(B61="",C61="",R61="",S61="",T61="",I61="",O61="",COUNTIF($A$2:$A$101,A61)&gt;1),"Incomplete",IF(AND(M61&lt;&gt;"",N61=""),"Reason required",IF(AND(ABS(U61)&gt;Settings!$B$2,M61=""),"Resolve discrepancy","Ready")))))</f>
        <v/>
      </c>
      <c r="X61" s="10">
        <f>IF(AND(A61&lt;&gt;"",O61="Approved",W61="Ready",P61&lt;&gt;"",ISNUMBER(Q61),COUNTIFS('Review Trail'!$A$2:$A$201,A61,'Review Trail'!$D$2:$D$201,"Approved",'Review Trail'!$E$2:$E$201,V61,'Review Trail'!$F$2:$F$201,P61,'Review Trail'!$G$2:$G$201,Q61)&gt;0),V61,"")</f>
        <v/>
      </c>
    </row>
    <row r="62" ht="40" customHeight="1">
      <c r="A62" s="3" t="n"/>
      <c r="B62" s="3" t="n"/>
      <c r="C62" s="3" t="n"/>
      <c r="D62" s="4" t="n"/>
      <c r="E62" s="4" t="n"/>
      <c r="F62" s="4" t="n"/>
      <c r="G62" s="4" t="n"/>
      <c r="H62" s="5" t="n"/>
      <c r="I62" s="3" t="n"/>
      <c r="J62" s="4" t="n"/>
      <c r="K62" s="4" t="n"/>
      <c r="L62" s="5" t="n"/>
      <c r="M62" s="6" t="n"/>
      <c r="N62" s="3" t="n"/>
      <c r="O62" s="3" t="n"/>
      <c r="P62" s="3" t="n"/>
      <c r="Q62" s="4" t="n"/>
      <c r="R62" s="7">
        <f>IF(COUNT(D62:E62)&lt;2,"",IF(E62&gt;D62,24*(E62-D62),""))</f>
        <v/>
      </c>
      <c r="S62" s="7">
        <f>IF(COUNT(F62:H62)&lt;3,"",IF(AND(G62&gt;F62,H62&gt;=0,H62&lt;=1440*(G62-F62)),24*(G62-F62)-H62/60,""))</f>
        <v/>
      </c>
      <c r="T62" s="7">
        <f>IF(COUNT(J62:L62)&lt;3,"",IF(AND(K62&gt;J62,L62&gt;=0,L62&lt;=1440*(K62-J62)),24*(K62-J62)-L62/60,""))</f>
        <v/>
      </c>
      <c r="U62" s="7">
        <f>IF(OR(S62="",T62=""),"",S62-T62)</f>
        <v/>
      </c>
      <c r="V62" s="7">
        <f>IF(T62="","",IF(M62="",T62,M62))</f>
        <v/>
      </c>
      <c r="W62" s="8">
        <f>IF(A62="","",IF(IFERROR(OR(NOT(ISNUMBER($AA$12)),$AA$12&lt;0,$AA$12&gt;24,NOT(ISNUMBER($AA$13)),$AA$13&lt;=0,$AA$13&gt;24,Settings!$B$4="",AND($A62&lt;&gt;"",COUNTIF($A$2:$A$101,$A62)&gt;1),AND($O62&lt;&gt;"",COUNTIF(Settings!$D$2:$D$5,$O62)=0),AND($D62&lt;&gt;"",OR(NOT(ISNUMBER($D62)),$D62&lt;=0,$D62&gt;=2958466)),AND($E62&lt;&gt;"",OR(NOT(ISNUMBER($E62)),$E62&lt;=0,$E62&gt;=2958466)),AND($F62&lt;&gt;"",OR(NOT(ISNUMBER($F62)),$F62&lt;=0,$F62&gt;=2958466)),AND($G62&lt;&gt;"",OR(NOT(ISNUMBER($G62)),$G62&lt;=0,$G62&gt;=2958466)),AND($J62&lt;&gt;"",OR(NOT(ISNUMBER($J62)),$J62&lt;=0,$J62&gt;=2958466)),AND($K62&lt;&gt;"",OR(NOT(ISNUMBER($K62)),$K62&lt;=0,$K62&gt;=2958466)),AND($Q62&lt;&gt;"",OR(NOT(ISNUMBER($Q62)),$Q62&lt;=0,$Q62&gt;=2958466)),AND(ISNUMBER($D62),ISNUMBER($E62),OR($E62&lt;=$D62,24*($E62-$D62)&gt;$AA$13)),AND(ISNUMBER($F62),ISNUMBER($G62),OR($G62&lt;=$F62,24*($G62-$F62)&gt;$AA$13)),AND(ISNUMBER($J62),ISNUMBER($K62),OR($K62&lt;=$J62,24*($K62-$J62)&gt;$AA$13)),AND($H62&lt;&gt;"",OR(NOT(ISNUMBER($H62)),$H62&lt;0,$H62&gt;60*$AA$13,AND(ISNUMBER($F62),ISNUMBER($G62),$H62&gt;1440*($G62-$F62)))),AND($L62&lt;&gt;"",OR(NOT(ISNUMBER($L62)),$L62&lt;0,$L62&gt;60*$AA$13,AND(ISNUMBER($J62),ISNUMBER($K62),$L62&gt;1440*($K62-$J62)))),AND($M62&lt;&gt;"",OR(NOT(ISNUMBER($M62)),$M62&lt;0,$M62&gt;$AA$13))),TRUE),"Invalid input",IF(OR(B62="",C62="",R62="",S62="",T62="",I62="",O62="",COUNTIF($A$2:$A$101,A62)&gt;1),"Incomplete",IF(AND(M62&lt;&gt;"",N62=""),"Reason required",IF(AND(ABS(U62)&gt;Settings!$B$2,M62=""),"Resolve discrepancy","Ready")))))</f>
        <v/>
      </c>
      <c r="X62" s="7">
        <f>IF(AND(A62&lt;&gt;"",O62="Approved",W62="Ready",P62&lt;&gt;"",ISNUMBER(Q62),COUNTIFS('Review Trail'!$A$2:$A$201,A62,'Review Trail'!$D$2:$D$201,"Approved",'Review Trail'!$E$2:$E$201,V62,'Review Trail'!$F$2:$F$201,P62,'Review Trail'!$G$2:$G$201,Q62)&gt;0),V62,"")</f>
        <v/>
      </c>
    </row>
    <row r="63" ht="40" customHeight="1">
      <c r="A63" s="3" t="n"/>
      <c r="B63" s="3" t="n"/>
      <c r="C63" s="3" t="n"/>
      <c r="D63" s="4" t="n"/>
      <c r="E63" s="4" t="n"/>
      <c r="F63" s="4" t="n"/>
      <c r="G63" s="4" t="n"/>
      <c r="H63" s="5" t="n"/>
      <c r="I63" s="3" t="n"/>
      <c r="J63" s="4" t="n"/>
      <c r="K63" s="4" t="n"/>
      <c r="L63" s="5" t="n"/>
      <c r="M63" s="6" t="n"/>
      <c r="N63" s="3" t="n"/>
      <c r="O63" s="3" t="n"/>
      <c r="P63" s="3" t="n"/>
      <c r="Q63" s="4" t="n"/>
      <c r="R63" s="10">
        <f>IF(COUNT(D63:E63)&lt;2,"",IF(E63&gt;D63,24*(E63-D63),""))</f>
        <v/>
      </c>
      <c r="S63" s="10">
        <f>IF(COUNT(F63:H63)&lt;3,"",IF(AND(G63&gt;F63,H63&gt;=0,H63&lt;=1440*(G63-F63)),24*(G63-F63)-H63/60,""))</f>
        <v/>
      </c>
      <c r="T63" s="10">
        <f>IF(COUNT(J63:L63)&lt;3,"",IF(AND(K63&gt;J63,L63&gt;=0,L63&lt;=1440*(K63-J63)),24*(K63-J63)-L63/60,""))</f>
        <v/>
      </c>
      <c r="U63" s="10">
        <f>IF(OR(S63="",T63=""),"",S63-T63)</f>
        <v/>
      </c>
      <c r="V63" s="10">
        <f>IF(T63="","",IF(M63="",T63,M63))</f>
        <v/>
      </c>
      <c r="W63" s="11">
        <f>IF(A63="","",IF(IFERROR(OR(NOT(ISNUMBER($AA$12)),$AA$12&lt;0,$AA$12&gt;24,NOT(ISNUMBER($AA$13)),$AA$13&lt;=0,$AA$13&gt;24,Settings!$B$4="",AND($A63&lt;&gt;"",COUNTIF($A$2:$A$101,$A63)&gt;1),AND($O63&lt;&gt;"",COUNTIF(Settings!$D$2:$D$5,$O63)=0),AND($D63&lt;&gt;"",OR(NOT(ISNUMBER($D63)),$D63&lt;=0,$D63&gt;=2958466)),AND($E63&lt;&gt;"",OR(NOT(ISNUMBER($E63)),$E63&lt;=0,$E63&gt;=2958466)),AND($F63&lt;&gt;"",OR(NOT(ISNUMBER($F63)),$F63&lt;=0,$F63&gt;=2958466)),AND($G63&lt;&gt;"",OR(NOT(ISNUMBER($G63)),$G63&lt;=0,$G63&gt;=2958466)),AND($J63&lt;&gt;"",OR(NOT(ISNUMBER($J63)),$J63&lt;=0,$J63&gt;=2958466)),AND($K63&lt;&gt;"",OR(NOT(ISNUMBER($K63)),$K63&lt;=0,$K63&gt;=2958466)),AND($Q63&lt;&gt;"",OR(NOT(ISNUMBER($Q63)),$Q63&lt;=0,$Q63&gt;=2958466)),AND(ISNUMBER($D63),ISNUMBER($E63),OR($E63&lt;=$D63,24*($E63-$D63)&gt;$AA$13)),AND(ISNUMBER($F63),ISNUMBER($G63),OR($G63&lt;=$F63,24*($G63-$F63)&gt;$AA$13)),AND(ISNUMBER($J63),ISNUMBER($K63),OR($K63&lt;=$J63,24*($K63-$J63)&gt;$AA$13)),AND($H63&lt;&gt;"",OR(NOT(ISNUMBER($H63)),$H63&lt;0,$H63&gt;60*$AA$13,AND(ISNUMBER($F63),ISNUMBER($G63),$H63&gt;1440*($G63-$F63)))),AND($L63&lt;&gt;"",OR(NOT(ISNUMBER($L63)),$L63&lt;0,$L63&gt;60*$AA$13,AND(ISNUMBER($J63),ISNUMBER($K63),$L63&gt;1440*($K63-$J63)))),AND($M63&lt;&gt;"",OR(NOT(ISNUMBER($M63)),$M63&lt;0,$M63&gt;$AA$13))),TRUE),"Invalid input",IF(OR(B63="",C63="",R63="",S63="",T63="",I63="",O63="",COUNTIF($A$2:$A$101,A63)&gt;1),"Incomplete",IF(AND(M63&lt;&gt;"",N63=""),"Reason required",IF(AND(ABS(U63)&gt;Settings!$B$2,M63=""),"Resolve discrepancy","Ready")))))</f>
        <v/>
      </c>
      <c r="X63" s="10">
        <f>IF(AND(A63&lt;&gt;"",O63="Approved",W63="Ready",P63&lt;&gt;"",ISNUMBER(Q63),COUNTIFS('Review Trail'!$A$2:$A$201,A63,'Review Trail'!$D$2:$D$201,"Approved",'Review Trail'!$E$2:$E$201,V63,'Review Trail'!$F$2:$F$201,P63,'Review Trail'!$G$2:$G$201,Q63)&gt;0),V63,"")</f>
        <v/>
      </c>
    </row>
    <row r="64" ht="40" customHeight="1">
      <c r="A64" s="3" t="n"/>
      <c r="B64" s="3" t="n"/>
      <c r="C64" s="3" t="n"/>
      <c r="D64" s="4" t="n"/>
      <c r="E64" s="4" t="n"/>
      <c r="F64" s="4" t="n"/>
      <c r="G64" s="4" t="n"/>
      <c r="H64" s="5" t="n"/>
      <c r="I64" s="3" t="n"/>
      <c r="J64" s="4" t="n"/>
      <c r="K64" s="4" t="n"/>
      <c r="L64" s="5" t="n"/>
      <c r="M64" s="6" t="n"/>
      <c r="N64" s="3" t="n"/>
      <c r="O64" s="3" t="n"/>
      <c r="P64" s="3" t="n"/>
      <c r="Q64" s="4" t="n"/>
      <c r="R64" s="7">
        <f>IF(COUNT(D64:E64)&lt;2,"",IF(E64&gt;D64,24*(E64-D64),""))</f>
        <v/>
      </c>
      <c r="S64" s="7">
        <f>IF(COUNT(F64:H64)&lt;3,"",IF(AND(G64&gt;F64,H64&gt;=0,H64&lt;=1440*(G64-F64)),24*(G64-F64)-H64/60,""))</f>
        <v/>
      </c>
      <c r="T64" s="7">
        <f>IF(COUNT(J64:L64)&lt;3,"",IF(AND(K64&gt;J64,L64&gt;=0,L64&lt;=1440*(K64-J64)),24*(K64-J64)-L64/60,""))</f>
        <v/>
      </c>
      <c r="U64" s="7">
        <f>IF(OR(S64="",T64=""),"",S64-T64)</f>
        <v/>
      </c>
      <c r="V64" s="7">
        <f>IF(T64="","",IF(M64="",T64,M64))</f>
        <v/>
      </c>
      <c r="W64" s="8">
        <f>IF(A64="","",IF(IFERROR(OR(NOT(ISNUMBER($AA$12)),$AA$12&lt;0,$AA$12&gt;24,NOT(ISNUMBER($AA$13)),$AA$13&lt;=0,$AA$13&gt;24,Settings!$B$4="",AND($A64&lt;&gt;"",COUNTIF($A$2:$A$101,$A64)&gt;1),AND($O64&lt;&gt;"",COUNTIF(Settings!$D$2:$D$5,$O64)=0),AND($D64&lt;&gt;"",OR(NOT(ISNUMBER($D64)),$D64&lt;=0,$D64&gt;=2958466)),AND($E64&lt;&gt;"",OR(NOT(ISNUMBER($E64)),$E64&lt;=0,$E64&gt;=2958466)),AND($F64&lt;&gt;"",OR(NOT(ISNUMBER($F64)),$F64&lt;=0,$F64&gt;=2958466)),AND($G64&lt;&gt;"",OR(NOT(ISNUMBER($G64)),$G64&lt;=0,$G64&gt;=2958466)),AND($J64&lt;&gt;"",OR(NOT(ISNUMBER($J64)),$J64&lt;=0,$J64&gt;=2958466)),AND($K64&lt;&gt;"",OR(NOT(ISNUMBER($K64)),$K64&lt;=0,$K64&gt;=2958466)),AND($Q64&lt;&gt;"",OR(NOT(ISNUMBER($Q64)),$Q64&lt;=0,$Q64&gt;=2958466)),AND(ISNUMBER($D64),ISNUMBER($E64),OR($E64&lt;=$D64,24*($E64-$D64)&gt;$AA$13)),AND(ISNUMBER($F64),ISNUMBER($G64),OR($G64&lt;=$F64,24*($G64-$F64)&gt;$AA$13)),AND(ISNUMBER($J64),ISNUMBER($K64),OR($K64&lt;=$J64,24*($K64-$J64)&gt;$AA$13)),AND($H64&lt;&gt;"",OR(NOT(ISNUMBER($H64)),$H64&lt;0,$H64&gt;60*$AA$13,AND(ISNUMBER($F64),ISNUMBER($G64),$H64&gt;1440*($G64-$F64)))),AND($L64&lt;&gt;"",OR(NOT(ISNUMBER($L64)),$L64&lt;0,$L64&gt;60*$AA$13,AND(ISNUMBER($J64),ISNUMBER($K64),$L64&gt;1440*($K64-$J64)))),AND($M64&lt;&gt;"",OR(NOT(ISNUMBER($M64)),$M64&lt;0,$M64&gt;$AA$13))),TRUE),"Invalid input",IF(OR(B64="",C64="",R64="",S64="",T64="",I64="",O64="",COUNTIF($A$2:$A$101,A64)&gt;1),"Incomplete",IF(AND(M64&lt;&gt;"",N64=""),"Reason required",IF(AND(ABS(U64)&gt;Settings!$B$2,M64=""),"Resolve discrepancy","Ready")))))</f>
        <v/>
      </c>
      <c r="X64" s="7">
        <f>IF(AND(A64&lt;&gt;"",O64="Approved",W64="Ready",P64&lt;&gt;"",ISNUMBER(Q64),COUNTIFS('Review Trail'!$A$2:$A$201,A64,'Review Trail'!$D$2:$D$201,"Approved",'Review Trail'!$E$2:$E$201,V64,'Review Trail'!$F$2:$F$201,P64,'Review Trail'!$G$2:$G$201,Q64)&gt;0),V64,"")</f>
        <v/>
      </c>
    </row>
    <row r="65" ht="40" customHeight="1">
      <c r="A65" s="3" t="n"/>
      <c r="B65" s="3" t="n"/>
      <c r="C65" s="3" t="n"/>
      <c r="D65" s="4" t="n"/>
      <c r="E65" s="4" t="n"/>
      <c r="F65" s="4" t="n"/>
      <c r="G65" s="4" t="n"/>
      <c r="H65" s="5" t="n"/>
      <c r="I65" s="3" t="n"/>
      <c r="J65" s="4" t="n"/>
      <c r="K65" s="4" t="n"/>
      <c r="L65" s="5" t="n"/>
      <c r="M65" s="6" t="n"/>
      <c r="N65" s="3" t="n"/>
      <c r="O65" s="3" t="n"/>
      <c r="P65" s="3" t="n"/>
      <c r="Q65" s="4" t="n"/>
      <c r="R65" s="10">
        <f>IF(COUNT(D65:E65)&lt;2,"",IF(E65&gt;D65,24*(E65-D65),""))</f>
        <v/>
      </c>
      <c r="S65" s="10">
        <f>IF(COUNT(F65:H65)&lt;3,"",IF(AND(G65&gt;F65,H65&gt;=0,H65&lt;=1440*(G65-F65)),24*(G65-F65)-H65/60,""))</f>
        <v/>
      </c>
      <c r="T65" s="10">
        <f>IF(COUNT(J65:L65)&lt;3,"",IF(AND(K65&gt;J65,L65&gt;=0,L65&lt;=1440*(K65-J65)),24*(K65-J65)-L65/60,""))</f>
        <v/>
      </c>
      <c r="U65" s="10">
        <f>IF(OR(S65="",T65=""),"",S65-T65)</f>
        <v/>
      </c>
      <c r="V65" s="10">
        <f>IF(T65="","",IF(M65="",T65,M65))</f>
        <v/>
      </c>
      <c r="W65" s="11">
        <f>IF(A65="","",IF(IFERROR(OR(NOT(ISNUMBER($AA$12)),$AA$12&lt;0,$AA$12&gt;24,NOT(ISNUMBER($AA$13)),$AA$13&lt;=0,$AA$13&gt;24,Settings!$B$4="",AND($A65&lt;&gt;"",COUNTIF($A$2:$A$101,$A65)&gt;1),AND($O65&lt;&gt;"",COUNTIF(Settings!$D$2:$D$5,$O65)=0),AND($D65&lt;&gt;"",OR(NOT(ISNUMBER($D65)),$D65&lt;=0,$D65&gt;=2958466)),AND($E65&lt;&gt;"",OR(NOT(ISNUMBER($E65)),$E65&lt;=0,$E65&gt;=2958466)),AND($F65&lt;&gt;"",OR(NOT(ISNUMBER($F65)),$F65&lt;=0,$F65&gt;=2958466)),AND($G65&lt;&gt;"",OR(NOT(ISNUMBER($G65)),$G65&lt;=0,$G65&gt;=2958466)),AND($J65&lt;&gt;"",OR(NOT(ISNUMBER($J65)),$J65&lt;=0,$J65&gt;=2958466)),AND($K65&lt;&gt;"",OR(NOT(ISNUMBER($K65)),$K65&lt;=0,$K65&gt;=2958466)),AND($Q65&lt;&gt;"",OR(NOT(ISNUMBER($Q65)),$Q65&lt;=0,$Q65&gt;=2958466)),AND(ISNUMBER($D65),ISNUMBER($E65),OR($E65&lt;=$D65,24*($E65-$D65)&gt;$AA$13)),AND(ISNUMBER($F65),ISNUMBER($G65),OR($G65&lt;=$F65,24*($G65-$F65)&gt;$AA$13)),AND(ISNUMBER($J65),ISNUMBER($K65),OR($K65&lt;=$J65,24*($K65-$J65)&gt;$AA$13)),AND($H65&lt;&gt;"",OR(NOT(ISNUMBER($H65)),$H65&lt;0,$H65&gt;60*$AA$13,AND(ISNUMBER($F65),ISNUMBER($G65),$H65&gt;1440*($G65-$F65)))),AND($L65&lt;&gt;"",OR(NOT(ISNUMBER($L65)),$L65&lt;0,$L65&gt;60*$AA$13,AND(ISNUMBER($J65),ISNUMBER($K65),$L65&gt;1440*($K65-$J65)))),AND($M65&lt;&gt;"",OR(NOT(ISNUMBER($M65)),$M65&lt;0,$M65&gt;$AA$13))),TRUE),"Invalid input",IF(OR(B65="",C65="",R65="",S65="",T65="",I65="",O65="",COUNTIF($A$2:$A$101,A65)&gt;1),"Incomplete",IF(AND(M65&lt;&gt;"",N65=""),"Reason required",IF(AND(ABS(U65)&gt;Settings!$B$2,M65=""),"Resolve discrepancy","Ready")))))</f>
        <v/>
      </c>
      <c r="X65" s="10">
        <f>IF(AND(A65&lt;&gt;"",O65="Approved",W65="Ready",P65&lt;&gt;"",ISNUMBER(Q65),COUNTIFS('Review Trail'!$A$2:$A$201,A65,'Review Trail'!$D$2:$D$201,"Approved",'Review Trail'!$E$2:$E$201,V65,'Review Trail'!$F$2:$F$201,P65,'Review Trail'!$G$2:$G$201,Q65)&gt;0),V65,"")</f>
        <v/>
      </c>
    </row>
    <row r="66" ht="40" customHeight="1">
      <c r="A66" s="3" t="n"/>
      <c r="B66" s="3" t="n"/>
      <c r="C66" s="3" t="n"/>
      <c r="D66" s="4" t="n"/>
      <c r="E66" s="4" t="n"/>
      <c r="F66" s="4" t="n"/>
      <c r="G66" s="4" t="n"/>
      <c r="H66" s="5" t="n"/>
      <c r="I66" s="3" t="n"/>
      <c r="J66" s="4" t="n"/>
      <c r="K66" s="4" t="n"/>
      <c r="L66" s="5" t="n"/>
      <c r="M66" s="6" t="n"/>
      <c r="N66" s="3" t="n"/>
      <c r="O66" s="3" t="n"/>
      <c r="P66" s="3" t="n"/>
      <c r="Q66" s="4" t="n"/>
      <c r="R66" s="7">
        <f>IF(COUNT(D66:E66)&lt;2,"",IF(E66&gt;D66,24*(E66-D66),""))</f>
        <v/>
      </c>
      <c r="S66" s="7">
        <f>IF(COUNT(F66:H66)&lt;3,"",IF(AND(G66&gt;F66,H66&gt;=0,H66&lt;=1440*(G66-F66)),24*(G66-F66)-H66/60,""))</f>
        <v/>
      </c>
      <c r="T66" s="7">
        <f>IF(COUNT(J66:L66)&lt;3,"",IF(AND(K66&gt;J66,L66&gt;=0,L66&lt;=1440*(K66-J66)),24*(K66-J66)-L66/60,""))</f>
        <v/>
      </c>
      <c r="U66" s="7">
        <f>IF(OR(S66="",T66=""),"",S66-T66)</f>
        <v/>
      </c>
      <c r="V66" s="7">
        <f>IF(T66="","",IF(M66="",T66,M66))</f>
        <v/>
      </c>
      <c r="W66" s="8">
        <f>IF(A66="","",IF(IFERROR(OR(NOT(ISNUMBER($AA$12)),$AA$12&lt;0,$AA$12&gt;24,NOT(ISNUMBER($AA$13)),$AA$13&lt;=0,$AA$13&gt;24,Settings!$B$4="",AND($A66&lt;&gt;"",COUNTIF($A$2:$A$101,$A66)&gt;1),AND($O66&lt;&gt;"",COUNTIF(Settings!$D$2:$D$5,$O66)=0),AND($D66&lt;&gt;"",OR(NOT(ISNUMBER($D66)),$D66&lt;=0,$D66&gt;=2958466)),AND($E66&lt;&gt;"",OR(NOT(ISNUMBER($E66)),$E66&lt;=0,$E66&gt;=2958466)),AND($F66&lt;&gt;"",OR(NOT(ISNUMBER($F66)),$F66&lt;=0,$F66&gt;=2958466)),AND($G66&lt;&gt;"",OR(NOT(ISNUMBER($G66)),$G66&lt;=0,$G66&gt;=2958466)),AND($J66&lt;&gt;"",OR(NOT(ISNUMBER($J66)),$J66&lt;=0,$J66&gt;=2958466)),AND($K66&lt;&gt;"",OR(NOT(ISNUMBER($K66)),$K66&lt;=0,$K66&gt;=2958466)),AND($Q66&lt;&gt;"",OR(NOT(ISNUMBER($Q66)),$Q66&lt;=0,$Q66&gt;=2958466)),AND(ISNUMBER($D66),ISNUMBER($E66),OR($E66&lt;=$D66,24*($E66-$D66)&gt;$AA$13)),AND(ISNUMBER($F66),ISNUMBER($G66),OR($G66&lt;=$F66,24*($G66-$F66)&gt;$AA$13)),AND(ISNUMBER($J66),ISNUMBER($K66),OR($K66&lt;=$J66,24*($K66-$J66)&gt;$AA$13)),AND($H66&lt;&gt;"",OR(NOT(ISNUMBER($H66)),$H66&lt;0,$H66&gt;60*$AA$13,AND(ISNUMBER($F66),ISNUMBER($G66),$H66&gt;1440*($G66-$F66)))),AND($L66&lt;&gt;"",OR(NOT(ISNUMBER($L66)),$L66&lt;0,$L66&gt;60*$AA$13,AND(ISNUMBER($J66),ISNUMBER($K66),$L66&gt;1440*($K66-$J66)))),AND($M66&lt;&gt;"",OR(NOT(ISNUMBER($M66)),$M66&lt;0,$M66&gt;$AA$13))),TRUE),"Invalid input",IF(OR(B66="",C66="",R66="",S66="",T66="",I66="",O66="",COUNTIF($A$2:$A$101,A66)&gt;1),"Incomplete",IF(AND(M66&lt;&gt;"",N66=""),"Reason required",IF(AND(ABS(U66)&gt;Settings!$B$2,M66=""),"Resolve discrepancy","Ready")))))</f>
        <v/>
      </c>
      <c r="X66" s="7">
        <f>IF(AND(A66&lt;&gt;"",O66="Approved",W66="Ready",P66&lt;&gt;"",ISNUMBER(Q66),COUNTIFS('Review Trail'!$A$2:$A$201,A66,'Review Trail'!$D$2:$D$201,"Approved",'Review Trail'!$E$2:$E$201,V66,'Review Trail'!$F$2:$F$201,P66,'Review Trail'!$G$2:$G$201,Q66)&gt;0),V66,"")</f>
        <v/>
      </c>
    </row>
    <row r="67" ht="40" customHeight="1">
      <c r="A67" s="3" t="n"/>
      <c r="B67" s="3" t="n"/>
      <c r="C67" s="3" t="n"/>
      <c r="D67" s="4" t="n"/>
      <c r="E67" s="4" t="n"/>
      <c r="F67" s="4" t="n"/>
      <c r="G67" s="4" t="n"/>
      <c r="H67" s="5" t="n"/>
      <c r="I67" s="3" t="n"/>
      <c r="J67" s="4" t="n"/>
      <c r="K67" s="4" t="n"/>
      <c r="L67" s="5" t="n"/>
      <c r="M67" s="6" t="n"/>
      <c r="N67" s="3" t="n"/>
      <c r="O67" s="3" t="n"/>
      <c r="P67" s="3" t="n"/>
      <c r="Q67" s="4" t="n"/>
      <c r="R67" s="10">
        <f>IF(COUNT(D67:E67)&lt;2,"",IF(E67&gt;D67,24*(E67-D67),""))</f>
        <v/>
      </c>
      <c r="S67" s="10">
        <f>IF(COUNT(F67:H67)&lt;3,"",IF(AND(G67&gt;F67,H67&gt;=0,H67&lt;=1440*(G67-F67)),24*(G67-F67)-H67/60,""))</f>
        <v/>
      </c>
      <c r="T67" s="10">
        <f>IF(COUNT(J67:L67)&lt;3,"",IF(AND(K67&gt;J67,L67&gt;=0,L67&lt;=1440*(K67-J67)),24*(K67-J67)-L67/60,""))</f>
        <v/>
      </c>
      <c r="U67" s="10">
        <f>IF(OR(S67="",T67=""),"",S67-T67)</f>
        <v/>
      </c>
      <c r="V67" s="10">
        <f>IF(T67="","",IF(M67="",T67,M67))</f>
        <v/>
      </c>
      <c r="W67" s="11">
        <f>IF(A67="","",IF(IFERROR(OR(NOT(ISNUMBER($AA$12)),$AA$12&lt;0,$AA$12&gt;24,NOT(ISNUMBER($AA$13)),$AA$13&lt;=0,$AA$13&gt;24,Settings!$B$4="",AND($A67&lt;&gt;"",COUNTIF($A$2:$A$101,$A67)&gt;1),AND($O67&lt;&gt;"",COUNTIF(Settings!$D$2:$D$5,$O67)=0),AND($D67&lt;&gt;"",OR(NOT(ISNUMBER($D67)),$D67&lt;=0,$D67&gt;=2958466)),AND($E67&lt;&gt;"",OR(NOT(ISNUMBER($E67)),$E67&lt;=0,$E67&gt;=2958466)),AND($F67&lt;&gt;"",OR(NOT(ISNUMBER($F67)),$F67&lt;=0,$F67&gt;=2958466)),AND($G67&lt;&gt;"",OR(NOT(ISNUMBER($G67)),$G67&lt;=0,$G67&gt;=2958466)),AND($J67&lt;&gt;"",OR(NOT(ISNUMBER($J67)),$J67&lt;=0,$J67&gt;=2958466)),AND($K67&lt;&gt;"",OR(NOT(ISNUMBER($K67)),$K67&lt;=0,$K67&gt;=2958466)),AND($Q67&lt;&gt;"",OR(NOT(ISNUMBER($Q67)),$Q67&lt;=0,$Q67&gt;=2958466)),AND(ISNUMBER($D67),ISNUMBER($E67),OR($E67&lt;=$D67,24*($E67-$D67)&gt;$AA$13)),AND(ISNUMBER($F67),ISNUMBER($G67),OR($G67&lt;=$F67,24*($G67-$F67)&gt;$AA$13)),AND(ISNUMBER($J67),ISNUMBER($K67),OR($K67&lt;=$J67,24*($K67-$J67)&gt;$AA$13)),AND($H67&lt;&gt;"",OR(NOT(ISNUMBER($H67)),$H67&lt;0,$H67&gt;60*$AA$13,AND(ISNUMBER($F67),ISNUMBER($G67),$H67&gt;1440*($G67-$F67)))),AND($L67&lt;&gt;"",OR(NOT(ISNUMBER($L67)),$L67&lt;0,$L67&gt;60*$AA$13,AND(ISNUMBER($J67),ISNUMBER($K67),$L67&gt;1440*($K67-$J67)))),AND($M67&lt;&gt;"",OR(NOT(ISNUMBER($M67)),$M67&lt;0,$M67&gt;$AA$13))),TRUE),"Invalid input",IF(OR(B67="",C67="",R67="",S67="",T67="",I67="",O67="",COUNTIF($A$2:$A$101,A67)&gt;1),"Incomplete",IF(AND(M67&lt;&gt;"",N67=""),"Reason required",IF(AND(ABS(U67)&gt;Settings!$B$2,M67=""),"Resolve discrepancy","Ready")))))</f>
        <v/>
      </c>
      <c r="X67" s="10">
        <f>IF(AND(A67&lt;&gt;"",O67="Approved",W67="Ready",P67&lt;&gt;"",ISNUMBER(Q67),COUNTIFS('Review Trail'!$A$2:$A$201,A67,'Review Trail'!$D$2:$D$201,"Approved",'Review Trail'!$E$2:$E$201,V67,'Review Trail'!$F$2:$F$201,P67,'Review Trail'!$G$2:$G$201,Q67)&gt;0),V67,"")</f>
        <v/>
      </c>
    </row>
    <row r="68" ht="40" customHeight="1">
      <c r="A68" s="3" t="n"/>
      <c r="B68" s="3" t="n"/>
      <c r="C68" s="3" t="n"/>
      <c r="D68" s="4" t="n"/>
      <c r="E68" s="4" t="n"/>
      <c r="F68" s="4" t="n"/>
      <c r="G68" s="4" t="n"/>
      <c r="H68" s="5" t="n"/>
      <c r="I68" s="3" t="n"/>
      <c r="J68" s="4" t="n"/>
      <c r="K68" s="4" t="n"/>
      <c r="L68" s="5" t="n"/>
      <c r="M68" s="6" t="n"/>
      <c r="N68" s="3" t="n"/>
      <c r="O68" s="3" t="n"/>
      <c r="P68" s="3" t="n"/>
      <c r="Q68" s="4" t="n"/>
      <c r="R68" s="7">
        <f>IF(COUNT(D68:E68)&lt;2,"",IF(E68&gt;D68,24*(E68-D68),""))</f>
        <v/>
      </c>
      <c r="S68" s="7">
        <f>IF(COUNT(F68:H68)&lt;3,"",IF(AND(G68&gt;F68,H68&gt;=0,H68&lt;=1440*(G68-F68)),24*(G68-F68)-H68/60,""))</f>
        <v/>
      </c>
      <c r="T68" s="7">
        <f>IF(COUNT(J68:L68)&lt;3,"",IF(AND(K68&gt;J68,L68&gt;=0,L68&lt;=1440*(K68-J68)),24*(K68-J68)-L68/60,""))</f>
        <v/>
      </c>
      <c r="U68" s="7">
        <f>IF(OR(S68="",T68=""),"",S68-T68)</f>
        <v/>
      </c>
      <c r="V68" s="7">
        <f>IF(T68="","",IF(M68="",T68,M68))</f>
        <v/>
      </c>
      <c r="W68" s="8">
        <f>IF(A68="","",IF(IFERROR(OR(NOT(ISNUMBER($AA$12)),$AA$12&lt;0,$AA$12&gt;24,NOT(ISNUMBER($AA$13)),$AA$13&lt;=0,$AA$13&gt;24,Settings!$B$4="",AND($A68&lt;&gt;"",COUNTIF($A$2:$A$101,$A68)&gt;1),AND($O68&lt;&gt;"",COUNTIF(Settings!$D$2:$D$5,$O68)=0),AND($D68&lt;&gt;"",OR(NOT(ISNUMBER($D68)),$D68&lt;=0,$D68&gt;=2958466)),AND($E68&lt;&gt;"",OR(NOT(ISNUMBER($E68)),$E68&lt;=0,$E68&gt;=2958466)),AND($F68&lt;&gt;"",OR(NOT(ISNUMBER($F68)),$F68&lt;=0,$F68&gt;=2958466)),AND($G68&lt;&gt;"",OR(NOT(ISNUMBER($G68)),$G68&lt;=0,$G68&gt;=2958466)),AND($J68&lt;&gt;"",OR(NOT(ISNUMBER($J68)),$J68&lt;=0,$J68&gt;=2958466)),AND($K68&lt;&gt;"",OR(NOT(ISNUMBER($K68)),$K68&lt;=0,$K68&gt;=2958466)),AND($Q68&lt;&gt;"",OR(NOT(ISNUMBER($Q68)),$Q68&lt;=0,$Q68&gt;=2958466)),AND(ISNUMBER($D68),ISNUMBER($E68),OR($E68&lt;=$D68,24*($E68-$D68)&gt;$AA$13)),AND(ISNUMBER($F68),ISNUMBER($G68),OR($G68&lt;=$F68,24*($G68-$F68)&gt;$AA$13)),AND(ISNUMBER($J68),ISNUMBER($K68),OR($K68&lt;=$J68,24*($K68-$J68)&gt;$AA$13)),AND($H68&lt;&gt;"",OR(NOT(ISNUMBER($H68)),$H68&lt;0,$H68&gt;60*$AA$13,AND(ISNUMBER($F68),ISNUMBER($G68),$H68&gt;1440*($G68-$F68)))),AND($L68&lt;&gt;"",OR(NOT(ISNUMBER($L68)),$L68&lt;0,$L68&gt;60*$AA$13,AND(ISNUMBER($J68),ISNUMBER($K68),$L68&gt;1440*($K68-$J68)))),AND($M68&lt;&gt;"",OR(NOT(ISNUMBER($M68)),$M68&lt;0,$M68&gt;$AA$13))),TRUE),"Invalid input",IF(OR(B68="",C68="",R68="",S68="",T68="",I68="",O68="",COUNTIF($A$2:$A$101,A68)&gt;1),"Incomplete",IF(AND(M68&lt;&gt;"",N68=""),"Reason required",IF(AND(ABS(U68)&gt;Settings!$B$2,M68=""),"Resolve discrepancy","Ready")))))</f>
        <v/>
      </c>
      <c r="X68" s="7">
        <f>IF(AND(A68&lt;&gt;"",O68="Approved",W68="Ready",P68&lt;&gt;"",ISNUMBER(Q68),COUNTIFS('Review Trail'!$A$2:$A$201,A68,'Review Trail'!$D$2:$D$201,"Approved",'Review Trail'!$E$2:$E$201,V68,'Review Trail'!$F$2:$F$201,P68,'Review Trail'!$G$2:$G$201,Q68)&gt;0),V68,"")</f>
        <v/>
      </c>
    </row>
    <row r="69" ht="40" customHeight="1">
      <c r="A69" s="3" t="n"/>
      <c r="B69" s="3" t="n"/>
      <c r="C69" s="3" t="n"/>
      <c r="D69" s="4" t="n"/>
      <c r="E69" s="4" t="n"/>
      <c r="F69" s="4" t="n"/>
      <c r="G69" s="4" t="n"/>
      <c r="H69" s="5" t="n"/>
      <c r="I69" s="3" t="n"/>
      <c r="J69" s="4" t="n"/>
      <c r="K69" s="4" t="n"/>
      <c r="L69" s="5" t="n"/>
      <c r="M69" s="6" t="n"/>
      <c r="N69" s="3" t="n"/>
      <c r="O69" s="3" t="n"/>
      <c r="P69" s="3" t="n"/>
      <c r="Q69" s="4" t="n"/>
      <c r="R69" s="10">
        <f>IF(COUNT(D69:E69)&lt;2,"",IF(E69&gt;D69,24*(E69-D69),""))</f>
        <v/>
      </c>
      <c r="S69" s="10">
        <f>IF(COUNT(F69:H69)&lt;3,"",IF(AND(G69&gt;F69,H69&gt;=0,H69&lt;=1440*(G69-F69)),24*(G69-F69)-H69/60,""))</f>
        <v/>
      </c>
      <c r="T69" s="10">
        <f>IF(COUNT(J69:L69)&lt;3,"",IF(AND(K69&gt;J69,L69&gt;=0,L69&lt;=1440*(K69-J69)),24*(K69-J69)-L69/60,""))</f>
        <v/>
      </c>
      <c r="U69" s="10">
        <f>IF(OR(S69="",T69=""),"",S69-T69)</f>
        <v/>
      </c>
      <c r="V69" s="10">
        <f>IF(T69="","",IF(M69="",T69,M69))</f>
        <v/>
      </c>
      <c r="W69" s="11">
        <f>IF(A69="","",IF(IFERROR(OR(NOT(ISNUMBER($AA$12)),$AA$12&lt;0,$AA$12&gt;24,NOT(ISNUMBER($AA$13)),$AA$13&lt;=0,$AA$13&gt;24,Settings!$B$4="",AND($A69&lt;&gt;"",COUNTIF($A$2:$A$101,$A69)&gt;1),AND($O69&lt;&gt;"",COUNTIF(Settings!$D$2:$D$5,$O69)=0),AND($D69&lt;&gt;"",OR(NOT(ISNUMBER($D69)),$D69&lt;=0,$D69&gt;=2958466)),AND($E69&lt;&gt;"",OR(NOT(ISNUMBER($E69)),$E69&lt;=0,$E69&gt;=2958466)),AND($F69&lt;&gt;"",OR(NOT(ISNUMBER($F69)),$F69&lt;=0,$F69&gt;=2958466)),AND($G69&lt;&gt;"",OR(NOT(ISNUMBER($G69)),$G69&lt;=0,$G69&gt;=2958466)),AND($J69&lt;&gt;"",OR(NOT(ISNUMBER($J69)),$J69&lt;=0,$J69&gt;=2958466)),AND($K69&lt;&gt;"",OR(NOT(ISNUMBER($K69)),$K69&lt;=0,$K69&gt;=2958466)),AND($Q69&lt;&gt;"",OR(NOT(ISNUMBER($Q69)),$Q69&lt;=0,$Q69&gt;=2958466)),AND(ISNUMBER($D69),ISNUMBER($E69),OR($E69&lt;=$D69,24*($E69-$D69)&gt;$AA$13)),AND(ISNUMBER($F69),ISNUMBER($G69),OR($G69&lt;=$F69,24*($G69-$F69)&gt;$AA$13)),AND(ISNUMBER($J69),ISNUMBER($K69),OR($K69&lt;=$J69,24*($K69-$J69)&gt;$AA$13)),AND($H69&lt;&gt;"",OR(NOT(ISNUMBER($H69)),$H69&lt;0,$H69&gt;60*$AA$13,AND(ISNUMBER($F69),ISNUMBER($G69),$H69&gt;1440*($G69-$F69)))),AND($L69&lt;&gt;"",OR(NOT(ISNUMBER($L69)),$L69&lt;0,$L69&gt;60*$AA$13,AND(ISNUMBER($J69),ISNUMBER($K69),$L69&gt;1440*($K69-$J69)))),AND($M69&lt;&gt;"",OR(NOT(ISNUMBER($M69)),$M69&lt;0,$M69&gt;$AA$13))),TRUE),"Invalid input",IF(OR(B69="",C69="",R69="",S69="",T69="",I69="",O69="",COUNTIF($A$2:$A$101,A69)&gt;1),"Incomplete",IF(AND(M69&lt;&gt;"",N69=""),"Reason required",IF(AND(ABS(U69)&gt;Settings!$B$2,M69=""),"Resolve discrepancy","Ready")))))</f>
        <v/>
      </c>
      <c r="X69" s="10">
        <f>IF(AND(A69&lt;&gt;"",O69="Approved",W69="Ready",P69&lt;&gt;"",ISNUMBER(Q69),COUNTIFS('Review Trail'!$A$2:$A$201,A69,'Review Trail'!$D$2:$D$201,"Approved",'Review Trail'!$E$2:$E$201,V69,'Review Trail'!$F$2:$F$201,P69,'Review Trail'!$G$2:$G$201,Q69)&gt;0),V69,"")</f>
        <v/>
      </c>
    </row>
    <row r="70" ht="40" customHeight="1">
      <c r="A70" s="3" t="n"/>
      <c r="B70" s="3" t="n"/>
      <c r="C70" s="3" t="n"/>
      <c r="D70" s="4" t="n"/>
      <c r="E70" s="4" t="n"/>
      <c r="F70" s="4" t="n"/>
      <c r="G70" s="4" t="n"/>
      <c r="H70" s="5" t="n"/>
      <c r="I70" s="3" t="n"/>
      <c r="J70" s="4" t="n"/>
      <c r="K70" s="4" t="n"/>
      <c r="L70" s="5" t="n"/>
      <c r="M70" s="6" t="n"/>
      <c r="N70" s="3" t="n"/>
      <c r="O70" s="3" t="n"/>
      <c r="P70" s="3" t="n"/>
      <c r="Q70" s="4" t="n"/>
      <c r="R70" s="7">
        <f>IF(COUNT(D70:E70)&lt;2,"",IF(E70&gt;D70,24*(E70-D70),""))</f>
        <v/>
      </c>
      <c r="S70" s="7">
        <f>IF(COUNT(F70:H70)&lt;3,"",IF(AND(G70&gt;F70,H70&gt;=0,H70&lt;=1440*(G70-F70)),24*(G70-F70)-H70/60,""))</f>
        <v/>
      </c>
      <c r="T70" s="7">
        <f>IF(COUNT(J70:L70)&lt;3,"",IF(AND(K70&gt;J70,L70&gt;=0,L70&lt;=1440*(K70-J70)),24*(K70-J70)-L70/60,""))</f>
        <v/>
      </c>
      <c r="U70" s="7">
        <f>IF(OR(S70="",T70=""),"",S70-T70)</f>
        <v/>
      </c>
      <c r="V70" s="7">
        <f>IF(T70="","",IF(M70="",T70,M70))</f>
        <v/>
      </c>
      <c r="W70" s="8">
        <f>IF(A70="","",IF(IFERROR(OR(NOT(ISNUMBER($AA$12)),$AA$12&lt;0,$AA$12&gt;24,NOT(ISNUMBER($AA$13)),$AA$13&lt;=0,$AA$13&gt;24,Settings!$B$4="",AND($A70&lt;&gt;"",COUNTIF($A$2:$A$101,$A70)&gt;1),AND($O70&lt;&gt;"",COUNTIF(Settings!$D$2:$D$5,$O70)=0),AND($D70&lt;&gt;"",OR(NOT(ISNUMBER($D70)),$D70&lt;=0,$D70&gt;=2958466)),AND($E70&lt;&gt;"",OR(NOT(ISNUMBER($E70)),$E70&lt;=0,$E70&gt;=2958466)),AND($F70&lt;&gt;"",OR(NOT(ISNUMBER($F70)),$F70&lt;=0,$F70&gt;=2958466)),AND($G70&lt;&gt;"",OR(NOT(ISNUMBER($G70)),$G70&lt;=0,$G70&gt;=2958466)),AND($J70&lt;&gt;"",OR(NOT(ISNUMBER($J70)),$J70&lt;=0,$J70&gt;=2958466)),AND($K70&lt;&gt;"",OR(NOT(ISNUMBER($K70)),$K70&lt;=0,$K70&gt;=2958466)),AND($Q70&lt;&gt;"",OR(NOT(ISNUMBER($Q70)),$Q70&lt;=0,$Q70&gt;=2958466)),AND(ISNUMBER($D70),ISNUMBER($E70),OR($E70&lt;=$D70,24*($E70-$D70)&gt;$AA$13)),AND(ISNUMBER($F70),ISNUMBER($G70),OR($G70&lt;=$F70,24*($G70-$F70)&gt;$AA$13)),AND(ISNUMBER($J70),ISNUMBER($K70),OR($K70&lt;=$J70,24*($K70-$J70)&gt;$AA$13)),AND($H70&lt;&gt;"",OR(NOT(ISNUMBER($H70)),$H70&lt;0,$H70&gt;60*$AA$13,AND(ISNUMBER($F70),ISNUMBER($G70),$H70&gt;1440*($G70-$F70)))),AND($L70&lt;&gt;"",OR(NOT(ISNUMBER($L70)),$L70&lt;0,$L70&gt;60*$AA$13,AND(ISNUMBER($J70),ISNUMBER($K70),$L70&gt;1440*($K70-$J70)))),AND($M70&lt;&gt;"",OR(NOT(ISNUMBER($M70)),$M70&lt;0,$M70&gt;$AA$13))),TRUE),"Invalid input",IF(OR(B70="",C70="",R70="",S70="",T70="",I70="",O70="",COUNTIF($A$2:$A$101,A70)&gt;1),"Incomplete",IF(AND(M70&lt;&gt;"",N70=""),"Reason required",IF(AND(ABS(U70)&gt;Settings!$B$2,M70=""),"Resolve discrepancy","Ready")))))</f>
        <v/>
      </c>
      <c r="X70" s="7">
        <f>IF(AND(A70&lt;&gt;"",O70="Approved",W70="Ready",P70&lt;&gt;"",ISNUMBER(Q70),COUNTIFS('Review Trail'!$A$2:$A$201,A70,'Review Trail'!$D$2:$D$201,"Approved",'Review Trail'!$E$2:$E$201,V70,'Review Trail'!$F$2:$F$201,P70,'Review Trail'!$G$2:$G$201,Q70)&gt;0),V70,"")</f>
        <v/>
      </c>
    </row>
    <row r="71" ht="40" customHeight="1">
      <c r="A71" s="3" t="n"/>
      <c r="B71" s="3" t="n"/>
      <c r="C71" s="3" t="n"/>
      <c r="D71" s="4" t="n"/>
      <c r="E71" s="4" t="n"/>
      <c r="F71" s="4" t="n"/>
      <c r="G71" s="4" t="n"/>
      <c r="H71" s="5" t="n"/>
      <c r="I71" s="3" t="n"/>
      <c r="J71" s="4" t="n"/>
      <c r="K71" s="4" t="n"/>
      <c r="L71" s="5" t="n"/>
      <c r="M71" s="6" t="n"/>
      <c r="N71" s="3" t="n"/>
      <c r="O71" s="3" t="n"/>
      <c r="P71" s="3" t="n"/>
      <c r="Q71" s="4" t="n"/>
      <c r="R71" s="10">
        <f>IF(COUNT(D71:E71)&lt;2,"",IF(E71&gt;D71,24*(E71-D71),""))</f>
        <v/>
      </c>
      <c r="S71" s="10">
        <f>IF(COUNT(F71:H71)&lt;3,"",IF(AND(G71&gt;F71,H71&gt;=0,H71&lt;=1440*(G71-F71)),24*(G71-F71)-H71/60,""))</f>
        <v/>
      </c>
      <c r="T71" s="10">
        <f>IF(COUNT(J71:L71)&lt;3,"",IF(AND(K71&gt;J71,L71&gt;=0,L71&lt;=1440*(K71-J71)),24*(K71-J71)-L71/60,""))</f>
        <v/>
      </c>
      <c r="U71" s="10">
        <f>IF(OR(S71="",T71=""),"",S71-T71)</f>
        <v/>
      </c>
      <c r="V71" s="10">
        <f>IF(T71="","",IF(M71="",T71,M71))</f>
        <v/>
      </c>
      <c r="W71" s="11">
        <f>IF(A71="","",IF(IFERROR(OR(NOT(ISNUMBER($AA$12)),$AA$12&lt;0,$AA$12&gt;24,NOT(ISNUMBER($AA$13)),$AA$13&lt;=0,$AA$13&gt;24,Settings!$B$4="",AND($A71&lt;&gt;"",COUNTIF($A$2:$A$101,$A71)&gt;1),AND($O71&lt;&gt;"",COUNTIF(Settings!$D$2:$D$5,$O71)=0),AND($D71&lt;&gt;"",OR(NOT(ISNUMBER($D71)),$D71&lt;=0,$D71&gt;=2958466)),AND($E71&lt;&gt;"",OR(NOT(ISNUMBER($E71)),$E71&lt;=0,$E71&gt;=2958466)),AND($F71&lt;&gt;"",OR(NOT(ISNUMBER($F71)),$F71&lt;=0,$F71&gt;=2958466)),AND($G71&lt;&gt;"",OR(NOT(ISNUMBER($G71)),$G71&lt;=0,$G71&gt;=2958466)),AND($J71&lt;&gt;"",OR(NOT(ISNUMBER($J71)),$J71&lt;=0,$J71&gt;=2958466)),AND($K71&lt;&gt;"",OR(NOT(ISNUMBER($K71)),$K71&lt;=0,$K71&gt;=2958466)),AND($Q71&lt;&gt;"",OR(NOT(ISNUMBER($Q71)),$Q71&lt;=0,$Q71&gt;=2958466)),AND(ISNUMBER($D71),ISNUMBER($E71),OR($E71&lt;=$D71,24*($E71-$D71)&gt;$AA$13)),AND(ISNUMBER($F71),ISNUMBER($G71),OR($G71&lt;=$F71,24*($G71-$F71)&gt;$AA$13)),AND(ISNUMBER($J71),ISNUMBER($K71),OR($K71&lt;=$J71,24*($K71-$J71)&gt;$AA$13)),AND($H71&lt;&gt;"",OR(NOT(ISNUMBER($H71)),$H71&lt;0,$H71&gt;60*$AA$13,AND(ISNUMBER($F71),ISNUMBER($G71),$H71&gt;1440*($G71-$F71)))),AND($L71&lt;&gt;"",OR(NOT(ISNUMBER($L71)),$L71&lt;0,$L71&gt;60*$AA$13,AND(ISNUMBER($J71),ISNUMBER($K71),$L71&gt;1440*($K71-$J71)))),AND($M71&lt;&gt;"",OR(NOT(ISNUMBER($M71)),$M71&lt;0,$M71&gt;$AA$13))),TRUE),"Invalid input",IF(OR(B71="",C71="",R71="",S71="",T71="",I71="",O71="",COUNTIF($A$2:$A$101,A71)&gt;1),"Incomplete",IF(AND(M71&lt;&gt;"",N71=""),"Reason required",IF(AND(ABS(U71)&gt;Settings!$B$2,M71=""),"Resolve discrepancy","Ready")))))</f>
        <v/>
      </c>
      <c r="X71" s="10">
        <f>IF(AND(A71&lt;&gt;"",O71="Approved",W71="Ready",P71&lt;&gt;"",ISNUMBER(Q71),COUNTIFS('Review Trail'!$A$2:$A$201,A71,'Review Trail'!$D$2:$D$201,"Approved",'Review Trail'!$E$2:$E$201,V71,'Review Trail'!$F$2:$F$201,P71,'Review Trail'!$G$2:$G$201,Q71)&gt;0),V71,"")</f>
        <v/>
      </c>
    </row>
    <row r="72" ht="40" customHeight="1">
      <c r="A72" s="3" t="n"/>
      <c r="B72" s="3" t="n"/>
      <c r="C72" s="3" t="n"/>
      <c r="D72" s="4" t="n"/>
      <c r="E72" s="4" t="n"/>
      <c r="F72" s="4" t="n"/>
      <c r="G72" s="4" t="n"/>
      <c r="H72" s="5" t="n"/>
      <c r="I72" s="3" t="n"/>
      <c r="J72" s="4" t="n"/>
      <c r="K72" s="4" t="n"/>
      <c r="L72" s="5" t="n"/>
      <c r="M72" s="6" t="n"/>
      <c r="N72" s="3" t="n"/>
      <c r="O72" s="3" t="n"/>
      <c r="P72" s="3" t="n"/>
      <c r="Q72" s="4" t="n"/>
      <c r="R72" s="7">
        <f>IF(COUNT(D72:E72)&lt;2,"",IF(E72&gt;D72,24*(E72-D72),""))</f>
        <v/>
      </c>
      <c r="S72" s="7">
        <f>IF(COUNT(F72:H72)&lt;3,"",IF(AND(G72&gt;F72,H72&gt;=0,H72&lt;=1440*(G72-F72)),24*(G72-F72)-H72/60,""))</f>
        <v/>
      </c>
      <c r="T72" s="7">
        <f>IF(COUNT(J72:L72)&lt;3,"",IF(AND(K72&gt;J72,L72&gt;=0,L72&lt;=1440*(K72-J72)),24*(K72-J72)-L72/60,""))</f>
        <v/>
      </c>
      <c r="U72" s="7">
        <f>IF(OR(S72="",T72=""),"",S72-T72)</f>
        <v/>
      </c>
      <c r="V72" s="7">
        <f>IF(T72="","",IF(M72="",T72,M72))</f>
        <v/>
      </c>
      <c r="W72" s="8">
        <f>IF(A72="","",IF(IFERROR(OR(NOT(ISNUMBER($AA$12)),$AA$12&lt;0,$AA$12&gt;24,NOT(ISNUMBER($AA$13)),$AA$13&lt;=0,$AA$13&gt;24,Settings!$B$4="",AND($A72&lt;&gt;"",COUNTIF($A$2:$A$101,$A72)&gt;1),AND($O72&lt;&gt;"",COUNTIF(Settings!$D$2:$D$5,$O72)=0),AND($D72&lt;&gt;"",OR(NOT(ISNUMBER($D72)),$D72&lt;=0,$D72&gt;=2958466)),AND($E72&lt;&gt;"",OR(NOT(ISNUMBER($E72)),$E72&lt;=0,$E72&gt;=2958466)),AND($F72&lt;&gt;"",OR(NOT(ISNUMBER($F72)),$F72&lt;=0,$F72&gt;=2958466)),AND($G72&lt;&gt;"",OR(NOT(ISNUMBER($G72)),$G72&lt;=0,$G72&gt;=2958466)),AND($J72&lt;&gt;"",OR(NOT(ISNUMBER($J72)),$J72&lt;=0,$J72&gt;=2958466)),AND($K72&lt;&gt;"",OR(NOT(ISNUMBER($K72)),$K72&lt;=0,$K72&gt;=2958466)),AND($Q72&lt;&gt;"",OR(NOT(ISNUMBER($Q72)),$Q72&lt;=0,$Q72&gt;=2958466)),AND(ISNUMBER($D72),ISNUMBER($E72),OR($E72&lt;=$D72,24*($E72-$D72)&gt;$AA$13)),AND(ISNUMBER($F72),ISNUMBER($G72),OR($G72&lt;=$F72,24*($G72-$F72)&gt;$AA$13)),AND(ISNUMBER($J72),ISNUMBER($K72),OR($K72&lt;=$J72,24*($K72-$J72)&gt;$AA$13)),AND($H72&lt;&gt;"",OR(NOT(ISNUMBER($H72)),$H72&lt;0,$H72&gt;60*$AA$13,AND(ISNUMBER($F72),ISNUMBER($G72),$H72&gt;1440*($G72-$F72)))),AND($L72&lt;&gt;"",OR(NOT(ISNUMBER($L72)),$L72&lt;0,$L72&gt;60*$AA$13,AND(ISNUMBER($J72),ISNUMBER($K72),$L72&gt;1440*($K72-$J72)))),AND($M72&lt;&gt;"",OR(NOT(ISNUMBER($M72)),$M72&lt;0,$M72&gt;$AA$13))),TRUE),"Invalid input",IF(OR(B72="",C72="",R72="",S72="",T72="",I72="",O72="",COUNTIF($A$2:$A$101,A72)&gt;1),"Incomplete",IF(AND(M72&lt;&gt;"",N72=""),"Reason required",IF(AND(ABS(U72)&gt;Settings!$B$2,M72=""),"Resolve discrepancy","Ready")))))</f>
        <v/>
      </c>
      <c r="X72" s="7">
        <f>IF(AND(A72&lt;&gt;"",O72="Approved",W72="Ready",P72&lt;&gt;"",ISNUMBER(Q72),COUNTIFS('Review Trail'!$A$2:$A$201,A72,'Review Trail'!$D$2:$D$201,"Approved",'Review Trail'!$E$2:$E$201,V72,'Review Trail'!$F$2:$F$201,P72,'Review Trail'!$G$2:$G$201,Q72)&gt;0),V72,"")</f>
        <v/>
      </c>
    </row>
    <row r="73" ht="40" customHeight="1">
      <c r="A73" s="3" t="n"/>
      <c r="B73" s="3" t="n"/>
      <c r="C73" s="3" t="n"/>
      <c r="D73" s="4" t="n"/>
      <c r="E73" s="4" t="n"/>
      <c r="F73" s="4" t="n"/>
      <c r="G73" s="4" t="n"/>
      <c r="H73" s="5" t="n"/>
      <c r="I73" s="3" t="n"/>
      <c r="J73" s="4" t="n"/>
      <c r="K73" s="4" t="n"/>
      <c r="L73" s="5" t="n"/>
      <c r="M73" s="6" t="n"/>
      <c r="N73" s="3" t="n"/>
      <c r="O73" s="3" t="n"/>
      <c r="P73" s="3" t="n"/>
      <c r="Q73" s="4" t="n"/>
      <c r="R73" s="10">
        <f>IF(COUNT(D73:E73)&lt;2,"",IF(E73&gt;D73,24*(E73-D73),""))</f>
        <v/>
      </c>
      <c r="S73" s="10">
        <f>IF(COUNT(F73:H73)&lt;3,"",IF(AND(G73&gt;F73,H73&gt;=0,H73&lt;=1440*(G73-F73)),24*(G73-F73)-H73/60,""))</f>
        <v/>
      </c>
      <c r="T73" s="10">
        <f>IF(COUNT(J73:L73)&lt;3,"",IF(AND(K73&gt;J73,L73&gt;=0,L73&lt;=1440*(K73-J73)),24*(K73-J73)-L73/60,""))</f>
        <v/>
      </c>
      <c r="U73" s="10">
        <f>IF(OR(S73="",T73=""),"",S73-T73)</f>
        <v/>
      </c>
      <c r="V73" s="10">
        <f>IF(T73="","",IF(M73="",T73,M73))</f>
        <v/>
      </c>
      <c r="W73" s="11">
        <f>IF(A73="","",IF(IFERROR(OR(NOT(ISNUMBER($AA$12)),$AA$12&lt;0,$AA$12&gt;24,NOT(ISNUMBER($AA$13)),$AA$13&lt;=0,$AA$13&gt;24,Settings!$B$4="",AND($A73&lt;&gt;"",COUNTIF($A$2:$A$101,$A73)&gt;1),AND($O73&lt;&gt;"",COUNTIF(Settings!$D$2:$D$5,$O73)=0),AND($D73&lt;&gt;"",OR(NOT(ISNUMBER($D73)),$D73&lt;=0,$D73&gt;=2958466)),AND($E73&lt;&gt;"",OR(NOT(ISNUMBER($E73)),$E73&lt;=0,$E73&gt;=2958466)),AND($F73&lt;&gt;"",OR(NOT(ISNUMBER($F73)),$F73&lt;=0,$F73&gt;=2958466)),AND($G73&lt;&gt;"",OR(NOT(ISNUMBER($G73)),$G73&lt;=0,$G73&gt;=2958466)),AND($J73&lt;&gt;"",OR(NOT(ISNUMBER($J73)),$J73&lt;=0,$J73&gt;=2958466)),AND($K73&lt;&gt;"",OR(NOT(ISNUMBER($K73)),$K73&lt;=0,$K73&gt;=2958466)),AND($Q73&lt;&gt;"",OR(NOT(ISNUMBER($Q73)),$Q73&lt;=0,$Q73&gt;=2958466)),AND(ISNUMBER($D73),ISNUMBER($E73),OR($E73&lt;=$D73,24*($E73-$D73)&gt;$AA$13)),AND(ISNUMBER($F73),ISNUMBER($G73),OR($G73&lt;=$F73,24*($G73-$F73)&gt;$AA$13)),AND(ISNUMBER($J73),ISNUMBER($K73),OR($K73&lt;=$J73,24*($K73-$J73)&gt;$AA$13)),AND($H73&lt;&gt;"",OR(NOT(ISNUMBER($H73)),$H73&lt;0,$H73&gt;60*$AA$13,AND(ISNUMBER($F73),ISNUMBER($G73),$H73&gt;1440*($G73-$F73)))),AND($L73&lt;&gt;"",OR(NOT(ISNUMBER($L73)),$L73&lt;0,$L73&gt;60*$AA$13,AND(ISNUMBER($J73),ISNUMBER($K73),$L73&gt;1440*($K73-$J73)))),AND($M73&lt;&gt;"",OR(NOT(ISNUMBER($M73)),$M73&lt;0,$M73&gt;$AA$13))),TRUE),"Invalid input",IF(OR(B73="",C73="",R73="",S73="",T73="",I73="",O73="",COUNTIF($A$2:$A$101,A73)&gt;1),"Incomplete",IF(AND(M73&lt;&gt;"",N73=""),"Reason required",IF(AND(ABS(U73)&gt;Settings!$B$2,M73=""),"Resolve discrepancy","Ready")))))</f>
        <v/>
      </c>
      <c r="X73" s="10">
        <f>IF(AND(A73&lt;&gt;"",O73="Approved",W73="Ready",P73&lt;&gt;"",ISNUMBER(Q73),COUNTIFS('Review Trail'!$A$2:$A$201,A73,'Review Trail'!$D$2:$D$201,"Approved",'Review Trail'!$E$2:$E$201,V73,'Review Trail'!$F$2:$F$201,P73,'Review Trail'!$G$2:$G$201,Q73)&gt;0),V73,"")</f>
        <v/>
      </c>
    </row>
    <row r="74" ht="40" customHeight="1">
      <c r="A74" s="3" t="n"/>
      <c r="B74" s="3" t="n"/>
      <c r="C74" s="3" t="n"/>
      <c r="D74" s="4" t="n"/>
      <c r="E74" s="4" t="n"/>
      <c r="F74" s="4" t="n"/>
      <c r="G74" s="4" t="n"/>
      <c r="H74" s="5" t="n"/>
      <c r="I74" s="3" t="n"/>
      <c r="J74" s="4" t="n"/>
      <c r="K74" s="4" t="n"/>
      <c r="L74" s="5" t="n"/>
      <c r="M74" s="6" t="n"/>
      <c r="N74" s="3" t="n"/>
      <c r="O74" s="3" t="n"/>
      <c r="P74" s="3" t="n"/>
      <c r="Q74" s="4" t="n"/>
      <c r="R74" s="7">
        <f>IF(COUNT(D74:E74)&lt;2,"",IF(E74&gt;D74,24*(E74-D74),""))</f>
        <v/>
      </c>
      <c r="S74" s="7">
        <f>IF(COUNT(F74:H74)&lt;3,"",IF(AND(G74&gt;F74,H74&gt;=0,H74&lt;=1440*(G74-F74)),24*(G74-F74)-H74/60,""))</f>
        <v/>
      </c>
      <c r="T74" s="7">
        <f>IF(COUNT(J74:L74)&lt;3,"",IF(AND(K74&gt;J74,L74&gt;=0,L74&lt;=1440*(K74-J74)),24*(K74-J74)-L74/60,""))</f>
        <v/>
      </c>
      <c r="U74" s="7">
        <f>IF(OR(S74="",T74=""),"",S74-T74)</f>
        <v/>
      </c>
      <c r="V74" s="7">
        <f>IF(T74="","",IF(M74="",T74,M74))</f>
        <v/>
      </c>
      <c r="W74" s="8">
        <f>IF(A74="","",IF(IFERROR(OR(NOT(ISNUMBER($AA$12)),$AA$12&lt;0,$AA$12&gt;24,NOT(ISNUMBER($AA$13)),$AA$13&lt;=0,$AA$13&gt;24,Settings!$B$4="",AND($A74&lt;&gt;"",COUNTIF($A$2:$A$101,$A74)&gt;1),AND($O74&lt;&gt;"",COUNTIF(Settings!$D$2:$D$5,$O74)=0),AND($D74&lt;&gt;"",OR(NOT(ISNUMBER($D74)),$D74&lt;=0,$D74&gt;=2958466)),AND($E74&lt;&gt;"",OR(NOT(ISNUMBER($E74)),$E74&lt;=0,$E74&gt;=2958466)),AND($F74&lt;&gt;"",OR(NOT(ISNUMBER($F74)),$F74&lt;=0,$F74&gt;=2958466)),AND($G74&lt;&gt;"",OR(NOT(ISNUMBER($G74)),$G74&lt;=0,$G74&gt;=2958466)),AND($J74&lt;&gt;"",OR(NOT(ISNUMBER($J74)),$J74&lt;=0,$J74&gt;=2958466)),AND($K74&lt;&gt;"",OR(NOT(ISNUMBER($K74)),$K74&lt;=0,$K74&gt;=2958466)),AND($Q74&lt;&gt;"",OR(NOT(ISNUMBER($Q74)),$Q74&lt;=0,$Q74&gt;=2958466)),AND(ISNUMBER($D74),ISNUMBER($E74),OR($E74&lt;=$D74,24*($E74-$D74)&gt;$AA$13)),AND(ISNUMBER($F74),ISNUMBER($G74),OR($G74&lt;=$F74,24*($G74-$F74)&gt;$AA$13)),AND(ISNUMBER($J74),ISNUMBER($K74),OR($K74&lt;=$J74,24*($K74-$J74)&gt;$AA$13)),AND($H74&lt;&gt;"",OR(NOT(ISNUMBER($H74)),$H74&lt;0,$H74&gt;60*$AA$13,AND(ISNUMBER($F74),ISNUMBER($G74),$H74&gt;1440*($G74-$F74)))),AND($L74&lt;&gt;"",OR(NOT(ISNUMBER($L74)),$L74&lt;0,$L74&gt;60*$AA$13,AND(ISNUMBER($J74),ISNUMBER($K74),$L74&gt;1440*($K74-$J74)))),AND($M74&lt;&gt;"",OR(NOT(ISNUMBER($M74)),$M74&lt;0,$M74&gt;$AA$13))),TRUE),"Invalid input",IF(OR(B74="",C74="",R74="",S74="",T74="",I74="",O74="",COUNTIF($A$2:$A$101,A74)&gt;1),"Incomplete",IF(AND(M74&lt;&gt;"",N74=""),"Reason required",IF(AND(ABS(U74)&gt;Settings!$B$2,M74=""),"Resolve discrepancy","Ready")))))</f>
        <v/>
      </c>
      <c r="X74" s="7">
        <f>IF(AND(A74&lt;&gt;"",O74="Approved",W74="Ready",P74&lt;&gt;"",ISNUMBER(Q74),COUNTIFS('Review Trail'!$A$2:$A$201,A74,'Review Trail'!$D$2:$D$201,"Approved",'Review Trail'!$E$2:$E$201,V74,'Review Trail'!$F$2:$F$201,P74,'Review Trail'!$G$2:$G$201,Q74)&gt;0),V74,"")</f>
        <v/>
      </c>
    </row>
    <row r="75" ht="40" customHeight="1">
      <c r="A75" s="3" t="n"/>
      <c r="B75" s="3" t="n"/>
      <c r="C75" s="3" t="n"/>
      <c r="D75" s="4" t="n"/>
      <c r="E75" s="4" t="n"/>
      <c r="F75" s="4" t="n"/>
      <c r="G75" s="4" t="n"/>
      <c r="H75" s="5" t="n"/>
      <c r="I75" s="3" t="n"/>
      <c r="J75" s="4" t="n"/>
      <c r="K75" s="4" t="n"/>
      <c r="L75" s="5" t="n"/>
      <c r="M75" s="6" t="n"/>
      <c r="N75" s="3" t="n"/>
      <c r="O75" s="3" t="n"/>
      <c r="P75" s="3" t="n"/>
      <c r="Q75" s="4" t="n"/>
      <c r="R75" s="10">
        <f>IF(COUNT(D75:E75)&lt;2,"",IF(E75&gt;D75,24*(E75-D75),""))</f>
        <v/>
      </c>
      <c r="S75" s="10">
        <f>IF(COUNT(F75:H75)&lt;3,"",IF(AND(G75&gt;F75,H75&gt;=0,H75&lt;=1440*(G75-F75)),24*(G75-F75)-H75/60,""))</f>
        <v/>
      </c>
      <c r="T75" s="10">
        <f>IF(COUNT(J75:L75)&lt;3,"",IF(AND(K75&gt;J75,L75&gt;=0,L75&lt;=1440*(K75-J75)),24*(K75-J75)-L75/60,""))</f>
        <v/>
      </c>
      <c r="U75" s="10">
        <f>IF(OR(S75="",T75=""),"",S75-T75)</f>
        <v/>
      </c>
      <c r="V75" s="10">
        <f>IF(T75="","",IF(M75="",T75,M75))</f>
        <v/>
      </c>
      <c r="W75" s="11">
        <f>IF(A75="","",IF(IFERROR(OR(NOT(ISNUMBER($AA$12)),$AA$12&lt;0,$AA$12&gt;24,NOT(ISNUMBER($AA$13)),$AA$13&lt;=0,$AA$13&gt;24,Settings!$B$4="",AND($A75&lt;&gt;"",COUNTIF($A$2:$A$101,$A75)&gt;1),AND($O75&lt;&gt;"",COUNTIF(Settings!$D$2:$D$5,$O75)=0),AND($D75&lt;&gt;"",OR(NOT(ISNUMBER($D75)),$D75&lt;=0,$D75&gt;=2958466)),AND($E75&lt;&gt;"",OR(NOT(ISNUMBER($E75)),$E75&lt;=0,$E75&gt;=2958466)),AND($F75&lt;&gt;"",OR(NOT(ISNUMBER($F75)),$F75&lt;=0,$F75&gt;=2958466)),AND($G75&lt;&gt;"",OR(NOT(ISNUMBER($G75)),$G75&lt;=0,$G75&gt;=2958466)),AND($J75&lt;&gt;"",OR(NOT(ISNUMBER($J75)),$J75&lt;=0,$J75&gt;=2958466)),AND($K75&lt;&gt;"",OR(NOT(ISNUMBER($K75)),$K75&lt;=0,$K75&gt;=2958466)),AND($Q75&lt;&gt;"",OR(NOT(ISNUMBER($Q75)),$Q75&lt;=0,$Q75&gt;=2958466)),AND(ISNUMBER($D75),ISNUMBER($E75),OR($E75&lt;=$D75,24*($E75-$D75)&gt;$AA$13)),AND(ISNUMBER($F75),ISNUMBER($G75),OR($G75&lt;=$F75,24*($G75-$F75)&gt;$AA$13)),AND(ISNUMBER($J75),ISNUMBER($K75),OR($K75&lt;=$J75,24*($K75-$J75)&gt;$AA$13)),AND($H75&lt;&gt;"",OR(NOT(ISNUMBER($H75)),$H75&lt;0,$H75&gt;60*$AA$13,AND(ISNUMBER($F75),ISNUMBER($G75),$H75&gt;1440*($G75-$F75)))),AND($L75&lt;&gt;"",OR(NOT(ISNUMBER($L75)),$L75&lt;0,$L75&gt;60*$AA$13,AND(ISNUMBER($J75),ISNUMBER($K75),$L75&gt;1440*($K75-$J75)))),AND($M75&lt;&gt;"",OR(NOT(ISNUMBER($M75)),$M75&lt;0,$M75&gt;$AA$13))),TRUE),"Invalid input",IF(OR(B75="",C75="",R75="",S75="",T75="",I75="",O75="",COUNTIF($A$2:$A$101,A75)&gt;1),"Incomplete",IF(AND(M75&lt;&gt;"",N75=""),"Reason required",IF(AND(ABS(U75)&gt;Settings!$B$2,M75=""),"Resolve discrepancy","Ready")))))</f>
        <v/>
      </c>
      <c r="X75" s="10">
        <f>IF(AND(A75&lt;&gt;"",O75="Approved",W75="Ready",P75&lt;&gt;"",ISNUMBER(Q75),COUNTIFS('Review Trail'!$A$2:$A$201,A75,'Review Trail'!$D$2:$D$201,"Approved",'Review Trail'!$E$2:$E$201,V75,'Review Trail'!$F$2:$F$201,P75,'Review Trail'!$G$2:$G$201,Q75)&gt;0),V75,"")</f>
        <v/>
      </c>
    </row>
    <row r="76" ht="40" customHeight="1">
      <c r="A76" s="3" t="n"/>
      <c r="B76" s="3" t="n"/>
      <c r="C76" s="3" t="n"/>
      <c r="D76" s="4" t="n"/>
      <c r="E76" s="4" t="n"/>
      <c r="F76" s="4" t="n"/>
      <c r="G76" s="4" t="n"/>
      <c r="H76" s="5" t="n"/>
      <c r="I76" s="3" t="n"/>
      <c r="J76" s="4" t="n"/>
      <c r="K76" s="4" t="n"/>
      <c r="L76" s="5" t="n"/>
      <c r="M76" s="6" t="n"/>
      <c r="N76" s="3" t="n"/>
      <c r="O76" s="3" t="n"/>
      <c r="P76" s="3" t="n"/>
      <c r="Q76" s="4" t="n"/>
      <c r="R76" s="7">
        <f>IF(COUNT(D76:E76)&lt;2,"",IF(E76&gt;D76,24*(E76-D76),""))</f>
        <v/>
      </c>
      <c r="S76" s="7">
        <f>IF(COUNT(F76:H76)&lt;3,"",IF(AND(G76&gt;F76,H76&gt;=0,H76&lt;=1440*(G76-F76)),24*(G76-F76)-H76/60,""))</f>
        <v/>
      </c>
      <c r="T76" s="7">
        <f>IF(COUNT(J76:L76)&lt;3,"",IF(AND(K76&gt;J76,L76&gt;=0,L76&lt;=1440*(K76-J76)),24*(K76-J76)-L76/60,""))</f>
        <v/>
      </c>
      <c r="U76" s="7">
        <f>IF(OR(S76="",T76=""),"",S76-T76)</f>
        <v/>
      </c>
      <c r="V76" s="7">
        <f>IF(T76="","",IF(M76="",T76,M76))</f>
        <v/>
      </c>
      <c r="W76" s="8">
        <f>IF(A76="","",IF(IFERROR(OR(NOT(ISNUMBER($AA$12)),$AA$12&lt;0,$AA$12&gt;24,NOT(ISNUMBER($AA$13)),$AA$13&lt;=0,$AA$13&gt;24,Settings!$B$4="",AND($A76&lt;&gt;"",COUNTIF($A$2:$A$101,$A76)&gt;1),AND($O76&lt;&gt;"",COUNTIF(Settings!$D$2:$D$5,$O76)=0),AND($D76&lt;&gt;"",OR(NOT(ISNUMBER($D76)),$D76&lt;=0,$D76&gt;=2958466)),AND($E76&lt;&gt;"",OR(NOT(ISNUMBER($E76)),$E76&lt;=0,$E76&gt;=2958466)),AND($F76&lt;&gt;"",OR(NOT(ISNUMBER($F76)),$F76&lt;=0,$F76&gt;=2958466)),AND($G76&lt;&gt;"",OR(NOT(ISNUMBER($G76)),$G76&lt;=0,$G76&gt;=2958466)),AND($J76&lt;&gt;"",OR(NOT(ISNUMBER($J76)),$J76&lt;=0,$J76&gt;=2958466)),AND($K76&lt;&gt;"",OR(NOT(ISNUMBER($K76)),$K76&lt;=0,$K76&gt;=2958466)),AND($Q76&lt;&gt;"",OR(NOT(ISNUMBER($Q76)),$Q76&lt;=0,$Q76&gt;=2958466)),AND(ISNUMBER($D76),ISNUMBER($E76),OR($E76&lt;=$D76,24*($E76-$D76)&gt;$AA$13)),AND(ISNUMBER($F76),ISNUMBER($G76),OR($G76&lt;=$F76,24*($G76-$F76)&gt;$AA$13)),AND(ISNUMBER($J76),ISNUMBER($K76),OR($K76&lt;=$J76,24*($K76-$J76)&gt;$AA$13)),AND($H76&lt;&gt;"",OR(NOT(ISNUMBER($H76)),$H76&lt;0,$H76&gt;60*$AA$13,AND(ISNUMBER($F76),ISNUMBER($G76),$H76&gt;1440*($G76-$F76)))),AND($L76&lt;&gt;"",OR(NOT(ISNUMBER($L76)),$L76&lt;0,$L76&gt;60*$AA$13,AND(ISNUMBER($J76),ISNUMBER($K76),$L76&gt;1440*($K76-$J76)))),AND($M76&lt;&gt;"",OR(NOT(ISNUMBER($M76)),$M76&lt;0,$M76&gt;$AA$13))),TRUE),"Invalid input",IF(OR(B76="",C76="",R76="",S76="",T76="",I76="",O76="",COUNTIF($A$2:$A$101,A76)&gt;1),"Incomplete",IF(AND(M76&lt;&gt;"",N76=""),"Reason required",IF(AND(ABS(U76)&gt;Settings!$B$2,M76=""),"Resolve discrepancy","Ready")))))</f>
        <v/>
      </c>
      <c r="X76" s="7">
        <f>IF(AND(A76&lt;&gt;"",O76="Approved",W76="Ready",P76&lt;&gt;"",ISNUMBER(Q76),COUNTIFS('Review Trail'!$A$2:$A$201,A76,'Review Trail'!$D$2:$D$201,"Approved",'Review Trail'!$E$2:$E$201,V76,'Review Trail'!$F$2:$F$201,P76,'Review Trail'!$G$2:$G$201,Q76)&gt;0),V76,"")</f>
        <v/>
      </c>
    </row>
    <row r="77" ht="40" customHeight="1">
      <c r="A77" s="3" t="n"/>
      <c r="B77" s="3" t="n"/>
      <c r="C77" s="3" t="n"/>
      <c r="D77" s="4" t="n"/>
      <c r="E77" s="4" t="n"/>
      <c r="F77" s="4" t="n"/>
      <c r="G77" s="4" t="n"/>
      <c r="H77" s="5" t="n"/>
      <c r="I77" s="3" t="n"/>
      <c r="J77" s="4" t="n"/>
      <c r="K77" s="4" t="n"/>
      <c r="L77" s="5" t="n"/>
      <c r="M77" s="6" t="n"/>
      <c r="N77" s="3" t="n"/>
      <c r="O77" s="3" t="n"/>
      <c r="P77" s="3" t="n"/>
      <c r="Q77" s="4" t="n"/>
      <c r="R77" s="10">
        <f>IF(COUNT(D77:E77)&lt;2,"",IF(E77&gt;D77,24*(E77-D77),""))</f>
        <v/>
      </c>
      <c r="S77" s="10">
        <f>IF(COUNT(F77:H77)&lt;3,"",IF(AND(G77&gt;F77,H77&gt;=0,H77&lt;=1440*(G77-F77)),24*(G77-F77)-H77/60,""))</f>
        <v/>
      </c>
      <c r="T77" s="10">
        <f>IF(COUNT(J77:L77)&lt;3,"",IF(AND(K77&gt;J77,L77&gt;=0,L77&lt;=1440*(K77-J77)),24*(K77-J77)-L77/60,""))</f>
        <v/>
      </c>
      <c r="U77" s="10">
        <f>IF(OR(S77="",T77=""),"",S77-T77)</f>
        <v/>
      </c>
      <c r="V77" s="10">
        <f>IF(T77="","",IF(M77="",T77,M77))</f>
        <v/>
      </c>
      <c r="W77" s="11">
        <f>IF(A77="","",IF(IFERROR(OR(NOT(ISNUMBER($AA$12)),$AA$12&lt;0,$AA$12&gt;24,NOT(ISNUMBER($AA$13)),$AA$13&lt;=0,$AA$13&gt;24,Settings!$B$4="",AND($A77&lt;&gt;"",COUNTIF($A$2:$A$101,$A77)&gt;1),AND($O77&lt;&gt;"",COUNTIF(Settings!$D$2:$D$5,$O77)=0),AND($D77&lt;&gt;"",OR(NOT(ISNUMBER($D77)),$D77&lt;=0,$D77&gt;=2958466)),AND($E77&lt;&gt;"",OR(NOT(ISNUMBER($E77)),$E77&lt;=0,$E77&gt;=2958466)),AND($F77&lt;&gt;"",OR(NOT(ISNUMBER($F77)),$F77&lt;=0,$F77&gt;=2958466)),AND($G77&lt;&gt;"",OR(NOT(ISNUMBER($G77)),$G77&lt;=0,$G77&gt;=2958466)),AND($J77&lt;&gt;"",OR(NOT(ISNUMBER($J77)),$J77&lt;=0,$J77&gt;=2958466)),AND($K77&lt;&gt;"",OR(NOT(ISNUMBER($K77)),$K77&lt;=0,$K77&gt;=2958466)),AND($Q77&lt;&gt;"",OR(NOT(ISNUMBER($Q77)),$Q77&lt;=0,$Q77&gt;=2958466)),AND(ISNUMBER($D77),ISNUMBER($E77),OR($E77&lt;=$D77,24*($E77-$D77)&gt;$AA$13)),AND(ISNUMBER($F77),ISNUMBER($G77),OR($G77&lt;=$F77,24*($G77-$F77)&gt;$AA$13)),AND(ISNUMBER($J77),ISNUMBER($K77),OR($K77&lt;=$J77,24*($K77-$J77)&gt;$AA$13)),AND($H77&lt;&gt;"",OR(NOT(ISNUMBER($H77)),$H77&lt;0,$H77&gt;60*$AA$13,AND(ISNUMBER($F77),ISNUMBER($G77),$H77&gt;1440*($G77-$F77)))),AND($L77&lt;&gt;"",OR(NOT(ISNUMBER($L77)),$L77&lt;0,$L77&gt;60*$AA$13,AND(ISNUMBER($J77),ISNUMBER($K77),$L77&gt;1440*($K77-$J77)))),AND($M77&lt;&gt;"",OR(NOT(ISNUMBER($M77)),$M77&lt;0,$M77&gt;$AA$13))),TRUE),"Invalid input",IF(OR(B77="",C77="",R77="",S77="",T77="",I77="",O77="",COUNTIF($A$2:$A$101,A77)&gt;1),"Incomplete",IF(AND(M77&lt;&gt;"",N77=""),"Reason required",IF(AND(ABS(U77)&gt;Settings!$B$2,M77=""),"Resolve discrepancy","Ready")))))</f>
        <v/>
      </c>
      <c r="X77" s="10">
        <f>IF(AND(A77&lt;&gt;"",O77="Approved",W77="Ready",P77&lt;&gt;"",ISNUMBER(Q77),COUNTIFS('Review Trail'!$A$2:$A$201,A77,'Review Trail'!$D$2:$D$201,"Approved",'Review Trail'!$E$2:$E$201,V77,'Review Trail'!$F$2:$F$201,P77,'Review Trail'!$G$2:$G$201,Q77)&gt;0),V77,"")</f>
        <v/>
      </c>
    </row>
    <row r="78" ht="40" customHeight="1">
      <c r="A78" s="3" t="n"/>
      <c r="B78" s="3" t="n"/>
      <c r="C78" s="3" t="n"/>
      <c r="D78" s="4" t="n"/>
      <c r="E78" s="4" t="n"/>
      <c r="F78" s="4" t="n"/>
      <c r="G78" s="4" t="n"/>
      <c r="H78" s="5" t="n"/>
      <c r="I78" s="3" t="n"/>
      <c r="J78" s="4" t="n"/>
      <c r="K78" s="4" t="n"/>
      <c r="L78" s="5" t="n"/>
      <c r="M78" s="6" t="n"/>
      <c r="N78" s="3" t="n"/>
      <c r="O78" s="3" t="n"/>
      <c r="P78" s="3" t="n"/>
      <c r="Q78" s="4" t="n"/>
      <c r="R78" s="7">
        <f>IF(COUNT(D78:E78)&lt;2,"",IF(E78&gt;D78,24*(E78-D78),""))</f>
        <v/>
      </c>
      <c r="S78" s="7">
        <f>IF(COUNT(F78:H78)&lt;3,"",IF(AND(G78&gt;F78,H78&gt;=0,H78&lt;=1440*(G78-F78)),24*(G78-F78)-H78/60,""))</f>
        <v/>
      </c>
      <c r="T78" s="7">
        <f>IF(COUNT(J78:L78)&lt;3,"",IF(AND(K78&gt;J78,L78&gt;=0,L78&lt;=1440*(K78-J78)),24*(K78-J78)-L78/60,""))</f>
        <v/>
      </c>
      <c r="U78" s="7">
        <f>IF(OR(S78="",T78=""),"",S78-T78)</f>
        <v/>
      </c>
      <c r="V78" s="7">
        <f>IF(T78="","",IF(M78="",T78,M78))</f>
        <v/>
      </c>
      <c r="W78" s="8">
        <f>IF(A78="","",IF(IFERROR(OR(NOT(ISNUMBER($AA$12)),$AA$12&lt;0,$AA$12&gt;24,NOT(ISNUMBER($AA$13)),$AA$13&lt;=0,$AA$13&gt;24,Settings!$B$4="",AND($A78&lt;&gt;"",COUNTIF($A$2:$A$101,$A78)&gt;1),AND($O78&lt;&gt;"",COUNTIF(Settings!$D$2:$D$5,$O78)=0),AND($D78&lt;&gt;"",OR(NOT(ISNUMBER($D78)),$D78&lt;=0,$D78&gt;=2958466)),AND($E78&lt;&gt;"",OR(NOT(ISNUMBER($E78)),$E78&lt;=0,$E78&gt;=2958466)),AND($F78&lt;&gt;"",OR(NOT(ISNUMBER($F78)),$F78&lt;=0,$F78&gt;=2958466)),AND($G78&lt;&gt;"",OR(NOT(ISNUMBER($G78)),$G78&lt;=0,$G78&gt;=2958466)),AND($J78&lt;&gt;"",OR(NOT(ISNUMBER($J78)),$J78&lt;=0,$J78&gt;=2958466)),AND($K78&lt;&gt;"",OR(NOT(ISNUMBER($K78)),$K78&lt;=0,$K78&gt;=2958466)),AND($Q78&lt;&gt;"",OR(NOT(ISNUMBER($Q78)),$Q78&lt;=0,$Q78&gt;=2958466)),AND(ISNUMBER($D78),ISNUMBER($E78),OR($E78&lt;=$D78,24*($E78-$D78)&gt;$AA$13)),AND(ISNUMBER($F78),ISNUMBER($G78),OR($G78&lt;=$F78,24*($G78-$F78)&gt;$AA$13)),AND(ISNUMBER($J78),ISNUMBER($K78),OR($K78&lt;=$J78,24*($K78-$J78)&gt;$AA$13)),AND($H78&lt;&gt;"",OR(NOT(ISNUMBER($H78)),$H78&lt;0,$H78&gt;60*$AA$13,AND(ISNUMBER($F78),ISNUMBER($G78),$H78&gt;1440*($G78-$F78)))),AND($L78&lt;&gt;"",OR(NOT(ISNUMBER($L78)),$L78&lt;0,$L78&gt;60*$AA$13,AND(ISNUMBER($J78),ISNUMBER($K78),$L78&gt;1440*($K78-$J78)))),AND($M78&lt;&gt;"",OR(NOT(ISNUMBER($M78)),$M78&lt;0,$M78&gt;$AA$13))),TRUE),"Invalid input",IF(OR(B78="",C78="",R78="",S78="",T78="",I78="",O78="",COUNTIF($A$2:$A$101,A78)&gt;1),"Incomplete",IF(AND(M78&lt;&gt;"",N78=""),"Reason required",IF(AND(ABS(U78)&gt;Settings!$B$2,M78=""),"Resolve discrepancy","Ready")))))</f>
        <v/>
      </c>
      <c r="X78" s="7">
        <f>IF(AND(A78&lt;&gt;"",O78="Approved",W78="Ready",P78&lt;&gt;"",ISNUMBER(Q78),COUNTIFS('Review Trail'!$A$2:$A$201,A78,'Review Trail'!$D$2:$D$201,"Approved",'Review Trail'!$E$2:$E$201,V78,'Review Trail'!$F$2:$F$201,P78,'Review Trail'!$G$2:$G$201,Q78)&gt;0),V78,"")</f>
        <v/>
      </c>
    </row>
    <row r="79" ht="40" customHeight="1">
      <c r="A79" s="3" t="n"/>
      <c r="B79" s="3" t="n"/>
      <c r="C79" s="3" t="n"/>
      <c r="D79" s="4" t="n"/>
      <c r="E79" s="4" t="n"/>
      <c r="F79" s="4" t="n"/>
      <c r="G79" s="4" t="n"/>
      <c r="H79" s="5" t="n"/>
      <c r="I79" s="3" t="n"/>
      <c r="J79" s="4" t="n"/>
      <c r="K79" s="4" t="n"/>
      <c r="L79" s="5" t="n"/>
      <c r="M79" s="6" t="n"/>
      <c r="N79" s="3" t="n"/>
      <c r="O79" s="3" t="n"/>
      <c r="P79" s="3" t="n"/>
      <c r="Q79" s="4" t="n"/>
      <c r="R79" s="10">
        <f>IF(COUNT(D79:E79)&lt;2,"",IF(E79&gt;D79,24*(E79-D79),""))</f>
        <v/>
      </c>
      <c r="S79" s="10">
        <f>IF(COUNT(F79:H79)&lt;3,"",IF(AND(G79&gt;F79,H79&gt;=0,H79&lt;=1440*(G79-F79)),24*(G79-F79)-H79/60,""))</f>
        <v/>
      </c>
      <c r="T79" s="10">
        <f>IF(COUNT(J79:L79)&lt;3,"",IF(AND(K79&gt;J79,L79&gt;=0,L79&lt;=1440*(K79-J79)),24*(K79-J79)-L79/60,""))</f>
        <v/>
      </c>
      <c r="U79" s="10">
        <f>IF(OR(S79="",T79=""),"",S79-T79)</f>
        <v/>
      </c>
      <c r="V79" s="10">
        <f>IF(T79="","",IF(M79="",T79,M79))</f>
        <v/>
      </c>
      <c r="W79" s="11">
        <f>IF(A79="","",IF(IFERROR(OR(NOT(ISNUMBER($AA$12)),$AA$12&lt;0,$AA$12&gt;24,NOT(ISNUMBER($AA$13)),$AA$13&lt;=0,$AA$13&gt;24,Settings!$B$4="",AND($A79&lt;&gt;"",COUNTIF($A$2:$A$101,$A79)&gt;1),AND($O79&lt;&gt;"",COUNTIF(Settings!$D$2:$D$5,$O79)=0),AND($D79&lt;&gt;"",OR(NOT(ISNUMBER($D79)),$D79&lt;=0,$D79&gt;=2958466)),AND($E79&lt;&gt;"",OR(NOT(ISNUMBER($E79)),$E79&lt;=0,$E79&gt;=2958466)),AND($F79&lt;&gt;"",OR(NOT(ISNUMBER($F79)),$F79&lt;=0,$F79&gt;=2958466)),AND($G79&lt;&gt;"",OR(NOT(ISNUMBER($G79)),$G79&lt;=0,$G79&gt;=2958466)),AND($J79&lt;&gt;"",OR(NOT(ISNUMBER($J79)),$J79&lt;=0,$J79&gt;=2958466)),AND($K79&lt;&gt;"",OR(NOT(ISNUMBER($K79)),$K79&lt;=0,$K79&gt;=2958466)),AND($Q79&lt;&gt;"",OR(NOT(ISNUMBER($Q79)),$Q79&lt;=0,$Q79&gt;=2958466)),AND(ISNUMBER($D79),ISNUMBER($E79),OR($E79&lt;=$D79,24*($E79-$D79)&gt;$AA$13)),AND(ISNUMBER($F79),ISNUMBER($G79),OR($G79&lt;=$F79,24*($G79-$F79)&gt;$AA$13)),AND(ISNUMBER($J79),ISNUMBER($K79),OR($K79&lt;=$J79,24*($K79-$J79)&gt;$AA$13)),AND($H79&lt;&gt;"",OR(NOT(ISNUMBER($H79)),$H79&lt;0,$H79&gt;60*$AA$13,AND(ISNUMBER($F79),ISNUMBER($G79),$H79&gt;1440*($G79-$F79)))),AND($L79&lt;&gt;"",OR(NOT(ISNUMBER($L79)),$L79&lt;0,$L79&gt;60*$AA$13,AND(ISNUMBER($J79),ISNUMBER($K79),$L79&gt;1440*($K79-$J79)))),AND($M79&lt;&gt;"",OR(NOT(ISNUMBER($M79)),$M79&lt;0,$M79&gt;$AA$13))),TRUE),"Invalid input",IF(OR(B79="",C79="",R79="",S79="",T79="",I79="",O79="",COUNTIF($A$2:$A$101,A79)&gt;1),"Incomplete",IF(AND(M79&lt;&gt;"",N79=""),"Reason required",IF(AND(ABS(U79)&gt;Settings!$B$2,M79=""),"Resolve discrepancy","Ready")))))</f>
        <v/>
      </c>
      <c r="X79" s="10">
        <f>IF(AND(A79&lt;&gt;"",O79="Approved",W79="Ready",P79&lt;&gt;"",ISNUMBER(Q79),COUNTIFS('Review Trail'!$A$2:$A$201,A79,'Review Trail'!$D$2:$D$201,"Approved",'Review Trail'!$E$2:$E$201,V79,'Review Trail'!$F$2:$F$201,P79,'Review Trail'!$G$2:$G$201,Q79)&gt;0),V79,"")</f>
        <v/>
      </c>
    </row>
    <row r="80" ht="40" customHeight="1">
      <c r="A80" s="3" t="n"/>
      <c r="B80" s="3" t="n"/>
      <c r="C80" s="3" t="n"/>
      <c r="D80" s="4" t="n"/>
      <c r="E80" s="4" t="n"/>
      <c r="F80" s="4" t="n"/>
      <c r="G80" s="4" t="n"/>
      <c r="H80" s="5" t="n"/>
      <c r="I80" s="3" t="n"/>
      <c r="J80" s="4" t="n"/>
      <c r="K80" s="4" t="n"/>
      <c r="L80" s="5" t="n"/>
      <c r="M80" s="6" t="n"/>
      <c r="N80" s="3" t="n"/>
      <c r="O80" s="3" t="n"/>
      <c r="P80" s="3" t="n"/>
      <c r="Q80" s="4" t="n"/>
      <c r="R80" s="7">
        <f>IF(COUNT(D80:E80)&lt;2,"",IF(E80&gt;D80,24*(E80-D80),""))</f>
        <v/>
      </c>
      <c r="S80" s="7">
        <f>IF(COUNT(F80:H80)&lt;3,"",IF(AND(G80&gt;F80,H80&gt;=0,H80&lt;=1440*(G80-F80)),24*(G80-F80)-H80/60,""))</f>
        <v/>
      </c>
      <c r="T80" s="7">
        <f>IF(COUNT(J80:L80)&lt;3,"",IF(AND(K80&gt;J80,L80&gt;=0,L80&lt;=1440*(K80-J80)),24*(K80-J80)-L80/60,""))</f>
        <v/>
      </c>
      <c r="U80" s="7">
        <f>IF(OR(S80="",T80=""),"",S80-T80)</f>
        <v/>
      </c>
      <c r="V80" s="7">
        <f>IF(T80="","",IF(M80="",T80,M80))</f>
        <v/>
      </c>
      <c r="W80" s="8">
        <f>IF(A80="","",IF(IFERROR(OR(NOT(ISNUMBER($AA$12)),$AA$12&lt;0,$AA$12&gt;24,NOT(ISNUMBER($AA$13)),$AA$13&lt;=0,$AA$13&gt;24,Settings!$B$4="",AND($A80&lt;&gt;"",COUNTIF($A$2:$A$101,$A80)&gt;1),AND($O80&lt;&gt;"",COUNTIF(Settings!$D$2:$D$5,$O80)=0),AND($D80&lt;&gt;"",OR(NOT(ISNUMBER($D80)),$D80&lt;=0,$D80&gt;=2958466)),AND($E80&lt;&gt;"",OR(NOT(ISNUMBER($E80)),$E80&lt;=0,$E80&gt;=2958466)),AND($F80&lt;&gt;"",OR(NOT(ISNUMBER($F80)),$F80&lt;=0,$F80&gt;=2958466)),AND($G80&lt;&gt;"",OR(NOT(ISNUMBER($G80)),$G80&lt;=0,$G80&gt;=2958466)),AND($J80&lt;&gt;"",OR(NOT(ISNUMBER($J80)),$J80&lt;=0,$J80&gt;=2958466)),AND($K80&lt;&gt;"",OR(NOT(ISNUMBER($K80)),$K80&lt;=0,$K80&gt;=2958466)),AND($Q80&lt;&gt;"",OR(NOT(ISNUMBER($Q80)),$Q80&lt;=0,$Q80&gt;=2958466)),AND(ISNUMBER($D80),ISNUMBER($E80),OR($E80&lt;=$D80,24*($E80-$D80)&gt;$AA$13)),AND(ISNUMBER($F80),ISNUMBER($G80),OR($G80&lt;=$F80,24*($G80-$F80)&gt;$AA$13)),AND(ISNUMBER($J80),ISNUMBER($K80),OR($K80&lt;=$J80,24*($K80-$J80)&gt;$AA$13)),AND($H80&lt;&gt;"",OR(NOT(ISNUMBER($H80)),$H80&lt;0,$H80&gt;60*$AA$13,AND(ISNUMBER($F80),ISNUMBER($G80),$H80&gt;1440*($G80-$F80)))),AND($L80&lt;&gt;"",OR(NOT(ISNUMBER($L80)),$L80&lt;0,$L80&gt;60*$AA$13,AND(ISNUMBER($J80),ISNUMBER($K80),$L80&gt;1440*($K80-$J80)))),AND($M80&lt;&gt;"",OR(NOT(ISNUMBER($M80)),$M80&lt;0,$M80&gt;$AA$13))),TRUE),"Invalid input",IF(OR(B80="",C80="",R80="",S80="",T80="",I80="",O80="",COUNTIF($A$2:$A$101,A80)&gt;1),"Incomplete",IF(AND(M80&lt;&gt;"",N80=""),"Reason required",IF(AND(ABS(U80)&gt;Settings!$B$2,M80=""),"Resolve discrepancy","Ready")))))</f>
        <v/>
      </c>
      <c r="X80" s="7">
        <f>IF(AND(A80&lt;&gt;"",O80="Approved",W80="Ready",P80&lt;&gt;"",ISNUMBER(Q80),COUNTIFS('Review Trail'!$A$2:$A$201,A80,'Review Trail'!$D$2:$D$201,"Approved",'Review Trail'!$E$2:$E$201,V80,'Review Trail'!$F$2:$F$201,P80,'Review Trail'!$G$2:$G$201,Q80)&gt;0),V80,"")</f>
        <v/>
      </c>
    </row>
    <row r="81" ht="40" customHeight="1">
      <c r="A81" s="3" t="n"/>
      <c r="B81" s="3" t="n"/>
      <c r="C81" s="3" t="n"/>
      <c r="D81" s="4" t="n"/>
      <c r="E81" s="4" t="n"/>
      <c r="F81" s="4" t="n"/>
      <c r="G81" s="4" t="n"/>
      <c r="H81" s="5" t="n"/>
      <c r="I81" s="3" t="n"/>
      <c r="J81" s="4" t="n"/>
      <c r="K81" s="4" t="n"/>
      <c r="L81" s="5" t="n"/>
      <c r="M81" s="6" t="n"/>
      <c r="N81" s="3" t="n"/>
      <c r="O81" s="3" t="n"/>
      <c r="P81" s="3" t="n"/>
      <c r="Q81" s="4" t="n"/>
      <c r="R81" s="10">
        <f>IF(COUNT(D81:E81)&lt;2,"",IF(E81&gt;D81,24*(E81-D81),""))</f>
        <v/>
      </c>
      <c r="S81" s="10">
        <f>IF(COUNT(F81:H81)&lt;3,"",IF(AND(G81&gt;F81,H81&gt;=0,H81&lt;=1440*(G81-F81)),24*(G81-F81)-H81/60,""))</f>
        <v/>
      </c>
      <c r="T81" s="10">
        <f>IF(COUNT(J81:L81)&lt;3,"",IF(AND(K81&gt;J81,L81&gt;=0,L81&lt;=1440*(K81-J81)),24*(K81-J81)-L81/60,""))</f>
        <v/>
      </c>
      <c r="U81" s="10">
        <f>IF(OR(S81="",T81=""),"",S81-T81)</f>
        <v/>
      </c>
      <c r="V81" s="10">
        <f>IF(T81="","",IF(M81="",T81,M81))</f>
        <v/>
      </c>
      <c r="W81" s="11">
        <f>IF(A81="","",IF(IFERROR(OR(NOT(ISNUMBER($AA$12)),$AA$12&lt;0,$AA$12&gt;24,NOT(ISNUMBER($AA$13)),$AA$13&lt;=0,$AA$13&gt;24,Settings!$B$4="",AND($A81&lt;&gt;"",COUNTIF($A$2:$A$101,$A81)&gt;1),AND($O81&lt;&gt;"",COUNTIF(Settings!$D$2:$D$5,$O81)=0),AND($D81&lt;&gt;"",OR(NOT(ISNUMBER($D81)),$D81&lt;=0,$D81&gt;=2958466)),AND($E81&lt;&gt;"",OR(NOT(ISNUMBER($E81)),$E81&lt;=0,$E81&gt;=2958466)),AND($F81&lt;&gt;"",OR(NOT(ISNUMBER($F81)),$F81&lt;=0,$F81&gt;=2958466)),AND($G81&lt;&gt;"",OR(NOT(ISNUMBER($G81)),$G81&lt;=0,$G81&gt;=2958466)),AND($J81&lt;&gt;"",OR(NOT(ISNUMBER($J81)),$J81&lt;=0,$J81&gt;=2958466)),AND($K81&lt;&gt;"",OR(NOT(ISNUMBER($K81)),$K81&lt;=0,$K81&gt;=2958466)),AND($Q81&lt;&gt;"",OR(NOT(ISNUMBER($Q81)),$Q81&lt;=0,$Q81&gt;=2958466)),AND(ISNUMBER($D81),ISNUMBER($E81),OR($E81&lt;=$D81,24*($E81-$D81)&gt;$AA$13)),AND(ISNUMBER($F81),ISNUMBER($G81),OR($G81&lt;=$F81,24*($G81-$F81)&gt;$AA$13)),AND(ISNUMBER($J81),ISNUMBER($K81),OR($K81&lt;=$J81,24*($K81-$J81)&gt;$AA$13)),AND($H81&lt;&gt;"",OR(NOT(ISNUMBER($H81)),$H81&lt;0,$H81&gt;60*$AA$13,AND(ISNUMBER($F81),ISNUMBER($G81),$H81&gt;1440*($G81-$F81)))),AND($L81&lt;&gt;"",OR(NOT(ISNUMBER($L81)),$L81&lt;0,$L81&gt;60*$AA$13,AND(ISNUMBER($J81),ISNUMBER($K81),$L81&gt;1440*($K81-$J81)))),AND($M81&lt;&gt;"",OR(NOT(ISNUMBER($M81)),$M81&lt;0,$M81&gt;$AA$13))),TRUE),"Invalid input",IF(OR(B81="",C81="",R81="",S81="",T81="",I81="",O81="",COUNTIF($A$2:$A$101,A81)&gt;1),"Incomplete",IF(AND(M81&lt;&gt;"",N81=""),"Reason required",IF(AND(ABS(U81)&gt;Settings!$B$2,M81=""),"Resolve discrepancy","Ready")))))</f>
        <v/>
      </c>
      <c r="X81" s="10">
        <f>IF(AND(A81&lt;&gt;"",O81="Approved",W81="Ready",P81&lt;&gt;"",ISNUMBER(Q81),COUNTIFS('Review Trail'!$A$2:$A$201,A81,'Review Trail'!$D$2:$D$201,"Approved",'Review Trail'!$E$2:$E$201,V81,'Review Trail'!$F$2:$F$201,P81,'Review Trail'!$G$2:$G$201,Q81)&gt;0),V81,"")</f>
        <v/>
      </c>
    </row>
    <row r="82" ht="40" customHeight="1">
      <c r="A82" s="3" t="n"/>
      <c r="B82" s="3" t="n"/>
      <c r="C82" s="3" t="n"/>
      <c r="D82" s="4" t="n"/>
      <c r="E82" s="4" t="n"/>
      <c r="F82" s="4" t="n"/>
      <c r="G82" s="4" t="n"/>
      <c r="H82" s="5" t="n"/>
      <c r="I82" s="3" t="n"/>
      <c r="J82" s="4" t="n"/>
      <c r="K82" s="4" t="n"/>
      <c r="L82" s="5" t="n"/>
      <c r="M82" s="6" t="n"/>
      <c r="N82" s="3" t="n"/>
      <c r="O82" s="3" t="n"/>
      <c r="P82" s="3" t="n"/>
      <c r="Q82" s="4" t="n"/>
      <c r="R82" s="7">
        <f>IF(COUNT(D82:E82)&lt;2,"",IF(E82&gt;D82,24*(E82-D82),""))</f>
        <v/>
      </c>
      <c r="S82" s="7">
        <f>IF(COUNT(F82:H82)&lt;3,"",IF(AND(G82&gt;F82,H82&gt;=0,H82&lt;=1440*(G82-F82)),24*(G82-F82)-H82/60,""))</f>
        <v/>
      </c>
      <c r="T82" s="7">
        <f>IF(COUNT(J82:L82)&lt;3,"",IF(AND(K82&gt;J82,L82&gt;=0,L82&lt;=1440*(K82-J82)),24*(K82-J82)-L82/60,""))</f>
        <v/>
      </c>
      <c r="U82" s="7">
        <f>IF(OR(S82="",T82=""),"",S82-T82)</f>
        <v/>
      </c>
      <c r="V82" s="7">
        <f>IF(T82="","",IF(M82="",T82,M82))</f>
        <v/>
      </c>
      <c r="W82" s="8">
        <f>IF(A82="","",IF(IFERROR(OR(NOT(ISNUMBER($AA$12)),$AA$12&lt;0,$AA$12&gt;24,NOT(ISNUMBER($AA$13)),$AA$13&lt;=0,$AA$13&gt;24,Settings!$B$4="",AND($A82&lt;&gt;"",COUNTIF($A$2:$A$101,$A82)&gt;1),AND($O82&lt;&gt;"",COUNTIF(Settings!$D$2:$D$5,$O82)=0),AND($D82&lt;&gt;"",OR(NOT(ISNUMBER($D82)),$D82&lt;=0,$D82&gt;=2958466)),AND($E82&lt;&gt;"",OR(NOT(ISNUMBER($E82)),$E82&lt;=0,$E82&gt;=2958466)),AND($F82&lt;&gt;"",OR(NOT(ISNUMBER($F82)),$F82&lt;=0,$F82&gt;=2958466)),AND($G82&lt;&gt;"",OR(NOT(ISNUMBER($G82)),$G82&lt;=0,$G82&gt;=2958466)),AND($J82&lt;&gt;"",OR(NOT(ISNUMBER($J82)),$J82&lt;=0,$J82&gt;=2958466)),AND($K82&lt;&gt;"",OR(NOT(ISNUMBER($K82)),$K82&lt;=0,$K82&gt;=2958466)),AND($Q82&lt;&gt;"",OR(NOT(ISNUMBER($Q82)),$Q82&lt;=0,$Q82&gt;=2958466)),AND(ISNUMBER($D82),ISNUMBER($E82),OR($E82&lt;=$D82,24*($E82-$D82)&gt;$AA$13)),AND(ISNUMBER($F82),ISNUMBER($G82),OR($G82&lt;=$F82,24*($G82-$F82)&gt;$AA$13)),AND(ISNUMBER($J82),ISNUMBER($K82),OR($K82&lt;=$J82,24*($K82-$J82)&gt;$AA$13)),AND($H82&lt;&gt;"",OR(NOT(ISNUMBER($H82)),$H82&lt;0,$H82&gt;60*$AA$13,AND(ISNUMBER($F82),ISNUMBER($G82),$H82&gt;1440*($G82-$F82)))),AND($L82&lt;&gt;"",OR(NOT(ISNUMBER($L82)),$L82&lt;0,$L82&gt;60*$AA$13,AND(ISNUMBER($J82),ISNUMBER($K82),$L82&gt;1440*($K82-$J82)))),AND($M82&lt;&gt;"",OR(NOT(ISNUMBER($M82)),$M82&lt;0,$M82&gt;$AA$13))),TRUE),"Invalid input",IF(OR(B82="",C82="",R82="",S82="",T82="",I82="",O82="",COUNTIF($A$2:$A$101,A82)&gt;1),"Incomplete",IF(AND(M82&lt;&gt;"",N82=""),"Reason required",IF(AND(ABS(U82)&gt;Settings!$B$2,M82=""),"Resolve discrepancy","Ready")))))</f>
        <v/>
      </c>
      <c r="X82" s="7">
        <f>IF(AND(A82&lt;&gt;"",O82="Approved",W82="Ready",P82&lt;&gt;"",ISNUMBER(Q82),COUNTIFS('Review Trail'!$A$2:$A$201,A82,'Review Trail'!$D$2:$D$201,"Approved",'Review Trail'!$E$2:$E$201,V82,'Review Trail'!$F$2:$F$201,P82,'Review Trail'!$G$2:$G$201,Q82)&gt;0),V82,"")</f>
        <v/>
      </c>
    </row>
    <row r="83" ht="40" customHeight="1">
      <c r="A83" s="3" t="n"/>
      <c r="B83" s="3" t="n"/>
      <c r="C83" s="3" t="n"/>
      <c r="D83" s="4" t="n"/>
      <c r="E83" s="4" t="n"/>
      <c r="F83" s="4" t="n"/>
      <c r="G83" s="4" t="n"/>
      <c r="H83" s="5" t="n"/>
      <c r="I83" s="3" t="n"/>
      <c r="J83" s="4" t="n"/>
      <c r="K83" s="4" t="n"/>
      <c r="L83" s="5" t="n"/>
      <c r="M83" s="6" t="n"/>
      <c r="N83" s="3" t="n"/>
      <c r="O83" s="3" t="n"/>
      <c r="P83" s="3" t="n"/>
      <c r="Q83" s="4" t="n"/>
      <c r="R83" s="10">
        <f>IF(COUNT(D83:E83)&lt;2,"",IF(E83&gt;D83,24*(E83-D83),""))</f>
        <v/>
      </c>
      <c r="S83" s="10">
        <f>IF(COUNT(F83:H83)&lt;3,"",IF(AND(G83&gt;F83,H83&gt;=0,H83&lt;=1440*(G83-F83)),24*(G83-F83)-H83/60,""))</f>
        <v/>
      </c>
      <c r="T83" s="10">
        <f>IF(COUNT(J83:L83)&lt;3,"",IF(AND(K83&gt;J83,L83&gt;=0,L83&lt;=1440*(K83-J83)),24*(K83-J83)-L83/60,""))</f>
        <v/>
      </c>
      <c r="U83" s="10">
        <f>IF(OR(S83="",T83=""),"",S83-T83)</f>
        <v/>
      </c>
      <c r="V83" s="10">
        <f>IF(T83="","",IF(M83="",T83,M83))</f>
        <v/>
      </c>
      <c r="W83" s="11">
        <f>IF(A83="","",IF(IFERROR(OR(NOT(ISNUMBER($AA$12)),$AA$12&lt;0,$AA$12&gt;24,NOT(ISNUMBER($AA$13)),$AA$13&lt;=0,$AA$13&gt;24,Settings!$B$4="",AND($A83&lt;&gt;"",COUNTIF($A$2:$A$101,$A83)&gt;1),AND($O83&lt;&gt;"",COUNTIF(Settings!$D$2:$D$5,$O83)=0),AND($D83&lt;&gt;"",OR(NOT(ISNUMBER($D83)),$D83&lt;=0,$D83&gt;=2958466)),AND($E83&lt;&gt;"",OR(NOT(ISNUMBER($E83)),$E83&lt;=0,$E83&gt;=2958466)),AND($F83&lt;&gt;"",OR(NOT(ISNUMBER($F83)),$F83&lt;=0,$F83&gt;=2958466)),AND($G83&lt;&gt;"",OR(NOT(ISNUMBER($G83)),$G83&lt;=0,$G83&gt;=2958466)),AND($J83&lt;&gt;"",OR(NOT(ISNUMBER($J83)),$J83&lt;=0,$J83&gt;=2958466)),AND($K83&lt;&gt;"",OR(NOT(ISNUMBER($K83)),$K83&lt;=0,$K83&gt;=2958466)),AND($Q83&lt;&gt;"",OR(NOT(ISNUMBER($Q83)),$Q83&lt;=0,$Q83&gt;=2958466)),AND(ISNUMBER($D83),ISNUMBER($E83),OR($E83&lt;=$D83,24*($E83-$D83)&gt;$AA$13)),AND(ISNUMBER($F83),ISNUMBER($G83),OR($G83&lt;=$F83,24*($G83-$F83)&gt;$AA$13)),AND(ISNUMBER($J83),ISNUMBER($K83),OR($K83&lt;=$J83,24*($K83-$J83)&gt;$AA$13)),AND($H83&lt;&gt;"",OR(NOT(ISNUMBER($H83)),$H83&lt;0,$H83&gt;60*$AA$13,AND(ISNUMBER($F83),ISNUMBER($G83),$H83&gt;1440*($G83-$F83)))),AND($L83&lt;&gt;"",OR(NOT(ISNUMBER($L83)),$L83&lt;0,$L83&gt;60*$AA$13,AND(ISNUMBER($J83),ISNUMBER($K83),$L83&gt;1440*($K83-$J83)))),AND($M83&lt;&gt;"",OR(NOT(ISNUMBER($M83)),$M83&lt;0,$M83&gt;$AA$13))),TRUE),"Invalid input",IF(OR(B83="",C83="",R83="",S83="",T83="",I83="",O83="",COUNTIF($A$2:$A$101,A83)&gt;1),"Incomplete",IF(AND(M83&lt;&gt;"",N83=""),"Reason required",IF(AND(ABS(U83)&gt;Settings!$B$2,M83=""),"Resolve discrepancy","Ready")))))</f>
        <v/>
      </c>
      <c r="X83" s="10">
        <f>IF(AND(A83&lt;&gt;"",O83="Approved",W83="Ready",P83&lt;&gt;"",ISNUMBER(Q83),COUNTIFS('Review Trail'!$A$2:$A$201,A83,'Review Trail'!$D$2:$D$201,"Approved",'Review Trail'!$E$2:$E$201,V83,'Review Trail'!$F$2:$F$201,P83,'Review Trail'!$G$2:$G$201,Q83)&gt;0),V83,"")</f>
        <v/>
      </c>
    </row>
    <row r="84" ht="40" customHeight="1">
      <c r="A84" s="3" t="n"/>
      <c r="B84" s="3" t="n"/>
      <c r="C84" s="3" t="n"/>
      <c r="D84" s="4" t="n"/>
      <c r="E84" s="4" t="n"/>
      <c r="F84" s="4" t="n"/>
      <c r="G84" s="4" t="n"/>
      <c r="H84" s="5" t="n"/>
      <c r="I84" s="3" t="n"/>
      <c r="J84" s="4" t="n"/>
      <c r="K84" s="4" t="n"/>
      <c r="L84" s="5" t="n"/>
      <c r="M84" s="6" t="n"/>
      <c r="N84" s="3" t="n"/>
      <c r="O84" s="3" t="n"/>
      <c r="P84" s="3" t="n"/>
      <c r="Q84" s="4" t="n"/>
      <c r="R84" s="7">
        <f>IF(COUNT(D84:E84)&lt;2,"",IF(E84&gt;D84,24*(E84-D84),""))</f>
        <v/>
      </c>
      <c r="S84" s="7">
        <f>IF(COUNT(F84:H84)&lt;3,"",IF(AND(G84&gt;F84,H84&gt;=0,H84&lt;=1440*(G84-F84)),24*(G84-F84)-H84/60,""))</f>
        <v/>
      </c>
      <c r="T84" s="7">
        <f>IF(COUNT(J84:L84)&lt;3,"",IF(AND(K84&gt;J84,L84&gt;=0,L84&lt;=1440*(K84-J84)),24*(K84-J84)-L84/60,""))</f>
        <v/>
      </c>
      <c r="U84" s="7">
        <f>IF(OR(S84="",T84=""),"",S84-T84)</f>
        <v/>
      </c>
      <c r="V84" s="7">
        <f>IF(T84="","",IF(M84="",T84,M84))</f>
        <v/>
      </c>
      <c r="W84" s="8">
        <f>IF(A84="","",IF(IFERROR(OR(NOT(ISNUMBER($AA$12)),$AA$12&lt;0,$AA$12&gt;24,NOT(ISNUMBER($AA$13)),$AA$13&lt;=0,$AA$13&gt;24,Settings!$B$4="",AND($A84&lt;&gt;"",COUNTIF($A$2:$A$101,$A84)&gt;1),AND($O84&lt;&gt;"",COUNTIF(Settings!$D$2:$D$5,$O84)=0),AND($D84&lt;&gt;"",OR(NOT(ISNUMBER($D84)),$D84&lt;=0,$D84&gt;=2958466)),AND($E84&lt;&gt;"",OR(NOT(ISNUMBER($E84)),$E84&lt;=0,$E84&gt;=2958466)),AND($F84&lt;&gt;"",OR(NOT(ISNUMBER($F84)),$F84&lt;=0,$F84&gt;=2958466)),AND($G84&lt;&gt;"",OR(NOT(ISNUMBER($G84)),$G84&lt;=0,$G84&gt;=2958466)),AND($J84&lt;&gt;"",OR(NOT(ISNUMBER($J84)),$J84&lt;=0,$J84&gt;=2958466)),AND($K84&lt;&gt;"",OR(NOT(ISNUMBER($K84)),$K84&lt;=0,$K84&gt;=2958466)),AND($Q84&lt;&gt;"",OR(NOT(ISNUMBER($Q84)),$Q84&lt;=0,$Q84&gt;=2958466)),AND(ISNUMBER($D84),ISNUMBER($E84),OR($E84&lt;=$D84,24*($E84-$D84)&gt;$AA$13)),AND(ISNUMBER($F84),ISNUMBER($G84),OR($G84&lt;=$F84,24*($G84-$F84)&gt;$AA$13)),AND(ISNUMBER($J84),ISNUMBER($K84),OR($K84&lt;=$J84,24*($K84-$J84)&gt;$AA$13)),AND($H84&lt;&gt;"",OR(NOT(ISNUMBER($H84)),$H84&lt;0,$H84&gt;60*$AA$13,AND(ISNUMBER($F84),ISNUMBER($G84),$H84&gt;1440*($G84-$F84)))),AND($L84&lt;&gt;"",OR(NOT(ISNUMBER($L84)),$L84&lt;0,$L84&gt;60*$AA$13,AND(ISNUMBER($J84),ISNUMBER($K84),$L84&gt;1440*($K84-$J84)))),AND($M84&lt;&gt;"",OR(NOT(ISNUMBER($M84)),$M84&lt;0,$M84&gt;$AA$13))),TRUE),"Invalid input",IF(OR(B84="",C84="",R84="",S84="",T84="",I84="",O84="",COUNTIF($A$2:$A$101,A84)&gt;1),"Incomplete",IF(AND(M84&lt;&gt;"",N84=""),"Reason required",IF(AND(ABS(U84)&gt;Settings!$B$2,M84=""),"Resolve discrepancy","Ready")))))</f>
        <v/>
      </c>
      <c r="X84" s="7">
        <f>IF(AND(A84&lt;&gt;"",O84="Approved",W84="Ready",P84&lt;&gt;"",ISNUMBER(Q84),COUNTIFS('Review Trail'!$A$2:$A$201,A84,'Review Trail'!$D$2:$D$201,"Approved",'Review Trail'!$E$2:$E$201,V84,'Review Trail'!$F$2:$F$201,P84,'Review Trail'!$G$2:$G$201,Q84)&gt;0),V84,"")</f>
        <v/>
      </c>
    </row>
    <row r="85" ht="40" customHeight="1">
      <c r="A85" s="3" t="n"/>
      <c r="B85" s="3" t="n"/>
      <c r="C85" s="3" t="n"/>
      <c r="D85" s="4" t="n"/>
      <c r="E85" s="4" t="n"/>
      <c r="F85" s="4" t="n"/>
      <c r="G85" s="4" t="n"/>
      <c r="H85" s="5" t="n"/>
      <c r="I85" s="3" t="n"/>
      <c r="J85" s="4" t="n"/>
      <c r="K85" s="4" t="n"/>
      <c r="L85" s="5" t="n"/>
      <c r="M85" s="6" t="n"/>
      <c r="N85" s="3" t="n"/>
      <c r="O85" s="3" t="n"/>
      <c r="P85" s="3" t="n"/>
      <c r="Q85" s="4" t="n"/>
      <c r="R85" s="10">
        <f>IF(COUNT(D85:E85)&lt;2,"",IF(E85&gt;D85,24*(E85-D85),""))</f>
        <v/>
      </c>
      <c r="S85" s="10">
        <f>IF(COUNT(F85:H85)&lt;3,"",IF(AND(G85&gt;F85,H85&gt;=0,H85&lt;=1440*(G85-F85)),24*(G85-F85)-H85/60,""))</f>
        <v/>
      </c>
      <c r="T85" s="10">
        <f>IF(COUNT(J85:L85)&lt;3,"",IF(AND(K85&gt;J85,L85&gt;=0,L85&lt;=1440*(K85-J85)),24*(K85-J85)-L85/60,""))</f>
        <v/>
      </c>
      <c r="U85" s="10">
        <f>IF(OR(S85="",T85=""),"",S85-T85)</f>
        <v/>
      </c>
      <c r="V85" s="10">
        <f>IF(T85="","",IF(M85="",T85,M85))</f>
        <v/>
      </c>
      <c r="W85" s="11">
        <f>IF(A85="","",IF(IFERROR(OR(NOT(ISNUMBER($AA$12)),$AA$12&lt;0,$AA$12&gt;24,NOT(ISNUMBER($AA$13)),$AA$13&lt;=0,$AA$13&gt;24,Settings!$B$4="",AND($A85&lt;&gt;"",COUNTIF($A$2:$A$101,$A85)&gt;1),AND($O85&lt;&gt;"",COUNTIF(Settings!$D$2:$D$5,$O85)=0),AND($D85&lt;&gt;"",OR(NOT(ISNUMBER($D85)),$D85&lt;=0,$D85&gt;=2958466)),AND($E85&lt;&gt;"",OR(NOT(ISNUMBER($E85)),$E85&lt;=0,$E85&gt;=2958466)),AND($F85&lt;&gt;"",OR(NOT(ISNUMBER($F85)),$F85&lt;=0,$F85&gt;=2958466)),AND($G85&lt;&gt;"",OR(NOT(ISNUMBER($G85)),$G85&lt;=0,$G85&gt;=2958466)),AND($J85&lt;&gt;"",OR(NOT(ISNUMBER($J85)),$J85&lt;=0,$J85&gt;=2958466)),AND($K85&lt;&gt;"",OR(NOT(ISNUMBER($K85)),$K85&lt;=0,$K85&gt;=2958466)),AND($Q85&lt;&gt;"",OR(NOT(ISNUMBER($Q85)),$Q85&lt;=0,$Q85&gt;=2958466)),AND(ISNUMBER($D85),ISNUMBER($E85),OR($E85&lt;=$D85,24*($E85-$D85)&gt;$AA$13)),AND(ISNUMBER($F85),ISNUMBER($G85),OR($G85&lt;=$F85,24*($G85-$F85)&gt;$AA$13)),AND(ISNUMBER($J85),ISNUMBER($K85),OR($K85&lt;=$J85,24*($K85-$J85)&gt;$AA$13)),AND($H85&lt;&gt;"",OR(NOT(ISNUMBER($H85)),$H85&lt;0,$H85&gt;60*$AA$13,AND(ISNUMBER($F85),ISNUMBER($G85),$H85&gt;1440*($G85-$F85)))),AND($L85&lt;&gt;"",OR(NOT(ISNUMBER($L85)),$L85&lt;0,$L85&gt;60*$AA$13,AND(ISNUMBER($J85),ISNUMBER($K85),$L85&gt;1440*($K85-$J85)))),AND($M85&lt;&gt;"",OR(NOT(ISNUMBER($M85)),$M85&lt;0,$M85&gt;$AA$13))),TRUE),"Invalid input",IF(OR(B85="",C85="",R85="",S85="",T85="",I85="",O85="",COUNTIF($A$2:$A$101,A85)&gt;1),"Incomplete",IF(AND(M85&lt;&gt;"",N85=""),"Reason required",IF(AND(ABS(U85)&gt;Settings!$B$2,M85=""),"Resolve discrepancy","Ready")))))</f>
        <v/>
      </c>
      <c r="X85" s="10">
        <f>IF(AND(A85&lt;&gt;"",O85="Approved",W85="Ready",P85&lt;&gt;"",ISNUMBER(Q85),COUNTIFS('Review Trail'!$A$2:$A$201,A85,'Review Trail'!$D$2:$D$201,"Approved",'Review Trail'!$E$2:$E$201,V85,'Review Trail'!$F$2:$F$201,P85,'Review Trail'!$G$2:$G$201,Q85)&gt;0),V85,"")</f>
        <v/>
      </c>
    </row>
    <row r="86" ht="40" customHeight="1">
      <c r="A86" s="3" t="n"/>
      <c r="B86" s="3" t="n"/>
      <c r="C86" s="3" t="n"/>
      <c r="D86" s="4" t="n"/>
      <c r="E86" s="4" t="n"/>
      <c r="F86" s="4" t="n"/>
      <c r="G86" s="4" t="n"/>
      <c r="H86" s="5" t="n"/>
      <c r="I86" s="3" t="n"/>
      <c r="J86" s="4" t="n"/>
      <c r="K86" s="4" t="n"/>
      <c r="L86" s="5" t="n"/>
      <c r="M86" s="6" t="n"/>
      <c r="N86" s="3" t="n"/>
      <c r="O86" s="3" t="n"/>
      <c r="P86" s="3" t="n"/>
      <c r="Q86" s="4" t="n"/>
      <c r="R86" s="7">
        <f>IF(COUNT(D86:E86)&lt;2,"",IF(E86&gt;D86,24*(E86-D86),""))</f>
        <v/>
      </c>
      <c r="S86" s="7">
        <f>IF(COUNT(F86:H86)&lt;3,"",IF(AND(G86&gt;F86,H86&gt;=0,H86&lt;=1440*(G86-F86)),24*(G86-F86)-H86/60,""))</f>
        <v/>
      </c>
      <c r="T86" s="7">
        <f>IF(COUNT(J86:L86)&lt;3,"",IF(AND(K86&gt;J86,L86&gt;=0,L86&lt;=1440*(K86-J86)),24*(K86-J86)-L86/60,""))</f>
        <v/>
      </c>
      <c r="U86" s="7">
        <f>IF(OR(S86="",T86=""),"",S86-T86)</f>
        <v/>
      </c>
      <c r="V86" s="7">
        <f>IF(T86="","",IF(M86="",T86,M86))</f>
        <v/>
      </c>
      <c r="W86" s="8">
        <f>IF(A86="","",IF(IFERROR(OR(NOT(ISNUMBER($AA$12)),$AA$12&lt;0,$AA$12&gt;24,NOT(ISNUMBER($AA$13)),$AA$13&lt;=0,$AA$13&gt;24,Settings!$B$4="",AND($A86&lt;&gt;"",COUNTIF($A$2:$A$101,$A86)&gt;1),AND($O86&lt;&gt;"",COUNTIF(Settings!$D$2:$D$5,$O86)=0),AND($D86&lt;&gt;"",OR(NOT(ISNUMBER($D86)),$D86&lt;=0,$D86&gt;=2958466)),AND($E86&lt;&gt;"",OR(NOT(ISNUMBER($E86)),$E86&lt;=0,$E86&gt;=2958466)),AND($F86&lt;&gt;"",OR(NOT(ISNUMBER($F86)),$F86&lt;=0,$F86&gt;=2958466)),AND($G86&lt;&gt;"",OR(NOT(ISNUMBER($G86)),$G86&lt;=0,$G86&gt;=2958466)),AND($J86&lt;&gt;"",OR(NOT(ISNUMBER($J86)),$J86&lt;=0,$J86&gt;=2958466)),AND($K86&lt;&gt;"",OR(NOT(ISNUMBER($K86)),$K86&lt;=0,$K86&gt;=2958466)),AND($Q86&lt;&gt;"",OR(NOT(ISNUMBER($Q86)),$Q86&lt;=0,$Q86&gt;=2958466)),AND(ISNUMBER($D86),ISNUMBER($E86),OR($E86&lt;=$D86,24*($E86-$D86)&gt;$AA$13)),AND(ISNUMBER($F86),ISNUMBER($G86),OR($G86&lt;=$F86,24*($G86-$F86)&gt;$AA$13)),AND(ISNUMBER($J86),ISNUMBER($K86),OR($K86&lt;=$J86,24*($K86-$J86)&gt;$AA$13)),AND($H86&lt;&gt;"",OR(NOT(ISNUMBER($H86)),$H86&lt;0,$H86&gt;60*$AA$13,AND(ISNUMBER($F86),ISNUMBER($G86),$H86&gt;1440*($G86-$F86)))),AND($L86&lt;&gt;"",OR(NOT(ISNUMBER($L86)),$L86&lt;0,$L86&gt;60*$AA$13,AND(ISNUMBER($J86),ISNUMBER($K86),$L86&gt;1440*($K86-$J86)))),AND($M86&lt;&gt;"",OR(NOT(ISNUMBER($M86)),$M86&lt;0,$M86&gt;$AA$13))),TRUE),"Invalid input",IF(OR(B86="",C86="",R86="",S86="",T86="",I86="",O86="",COUNTIF($A$2:$A$101,A86)&gt;1),"Incomplete",IF(AND(M86&lt;&gt;"",N86=""),"Reason required",IF(AND(ABS(U86)&gt;Settings!$B$2,M86=""),"Resolve discrepancy","Ready")))))</f>
        <v/>
      </c>
      <c r="X86" s="7">
        <f>IF(AND(A86&lt;&gt;"",O86="Approved",W86="Ready",P86&lt;&gt;"",ISNUMBER(Q86),COUNTIFS('Review Trail'!$A$2:$A$201,A86,'Review Trail'!$D$2:$D$201,"Approved",'Review Trail'!$E$2:$E$201,V86,'Review Trail'!$F$2:$F$201,P86,'Review Trail'!$G$2:$G$201,Q86)&gt;0),V86,"")</f>
        <v/>
      </c>
    </row>
    <row r="87" ht="40" customHeight="1">
      <c r="A87" s="3" t="n"/>
      <c r="B87" s="3" t="n"/>
      <c r="C87" s="3" t="n"/>
      <c r="D87" s="4" t="n"/>
      <c r="E87" s="4" t="n"/>
      <c r="F87" s="4" t="n"/>
      <c r="G87" s="4" t="n"/>
      <c r="H87" s="5" t="n"/>
      <c r="I87" s="3" t="n"/>
      <c r="J87" s="4" t="n"/>
      <c r="K87" s="4" t="n"/>
      <c r="L87" s="5" t="n"/>
      <c r="M87" s="6" t="n"/>
      <c r="N87" s="3" t="n"/>
      <c r="O87" s="3" t="n"/>
      <c r="P87" s="3" t="n"/>
      <c r="Q87" s="4" t="n"/>
      <c r="R87" s="10">
        <f>IF(COUNT(D87:E87)&lt;2,"",IF(E87&gt;D87,24*(E87-D87),""))</f>
        <v/>
      </c>
      <c r="S87" s="10">
        <f>IF(COUNT(F87:H87)&lt;3,"",IF(AND(G87&gt;F87,H87&gt;=0,H87&lt;=1440*(G87-F87)),24*(G87-F87)-H87/60,""))</f>
        <v/>
      </c>
      <c r="T87" s="10">
        <f>IF(COUNT(J87:L87)&lt;3,"",IF(AND(K87&gt;J87,L87&gt;=0,L87&lt;=1440*(K87-J87)),24*(K87-J87)-L87/60,""))</f>
        <v/>
      </c>
      <c r="U87" s="10">
        <f>IF(OR(S87="",T87=""),"",S87-T87)</f>
        <v/>
      </c>
      <c r="V87" s="10">
        <f>IF(T87="","",IF(M87="",T87,M87))</f>
        <v/>
      </c>
      <c r="W87" s="11">
        <f>IF(A87="","",IF(IFERROR(OR(NOT(ISNUMBER($AA$12)),$AA$12&lt;0,$AA$12&gt;24,NOT(ISNUMBER($AA$13)),$AA$13&lt;=0,$AA$13&gt;24,Settings!$B$4="",AND($A87&lt;&gt;"",COUNTIF($A$2:$A$101,$A87)&gt;1),AND($O87&lt;&gt;"",COUNTIF(Settings!$D$2:$D$5,$O87)=0),AND($D87&lt;&gt;"",OR(NOT(ISNUMBER($D87)),$D87&lt;=0,$D87&gt;=2958466)),AND($E87&lt;&gt;"",OR(NOT(ISNUMBER($E87)),$E87&lt;=0,$E87&gt;=2958466)),AND($F87&lt;&gt;"",OR(NOT(ISNUMBER($F87)),$F87&lt;=0,$F87&gt;=2958466)),AND($G87&lt;&gt;"",OR(NOT(ISNUMBER($G87)),$G87&lt;=0,$G87&gt;=2958466)),AND($J87&lt;&gt;"",OR(NOT(ISNUMBER($J87)),$J87&lt;=0,$J87&gt;=2958466)),AND($K87&lt;&gt;"",OR(NOT(ISNUMBER($K87)),$K87&lt;=0,$K87&gt;=2958466)),AND($Q87&lt;&gt;"",OR(NOT(ISNUMBER($Q87)),$Q87&lt;=0,$Q87&gt;=2958466)),AND(ISNUMBER($D87),ISNUMBER($E87),OR($E87&lt;=$D87,24*($E87-$D87)&gt;$AA$13)),AND(ISNUMBER($F87),ISNUMBER($G87),OR($G87&lt;=$F87,24*($G87-$F87)&gt;$AA$13)),AND(ISNUMBER($J87),ISNUMBER($K87),OR($K87&lt;=$J87,24*($K87-$J87)&gt;$AA$13)),AND($H87&lt;&gt;"",OR(NOT(ISNUMBER($H87)),$H87&lt;0,$H87&gt;60*$AA$13,AND(ISNUMBER($F87),ISNUMBER($G87),$H87&gt;1440*($G87-$F87)))),AND($L87&lt;&gt;"",OR(NOT(ISNUMBER($L87)),$L87&lt;0,$L87&gt;60*$AA$13,AND(ISNUMBER($J87),ISNUMBER($K87),$L87&gt;1440*($K87-$J87)))),AND($M87&lt;&gt;"",OR(NOT(ISNUMBER($M87)),$M87&lt;0,$M87&gt;$AA$13))),TRUE),"Invalid input",IF(OR(B87="",C87="",R87="",S87="",T87="",I87="",O87="",COUNTIF($A$2:$A$101,A87)&gt;1),"Incomplete",IF(AND(M87&lt;&gt;"",N87=""),"Reason required",IF(AND(ABS(U87)&gt;Settings!$B$2,M87=""),"Resolve discrepancy","Ready")))))</f>
        <v/>
      </c>
      <c r="X87" s="10">
        <f>IF(AND(A87&lt;&gt;"",O87="Approved",W87="Ready",P87&lt;&gt;"",ISNUMBER(Q87),COUNTIFS('Review Trail'!$A$2:$A$201,A87,'Review Trail'!$D$2:$D$201,"Approved",'Review Trail'!$E$2:$E$201,V87,'Review Trail'!$F$2:$F$201,P87,'Review Trail'!$G$2:$G$201,Q87)&gt;0),V87,"")</f>
        <v/>
      </c>
    </row>
    <row r="88" ht="40" customHeight="1">
      <c r="A88" s="3" t="n"/>
      <c r="B88" s="3" t="n"/>
      <c r="C88" s="3" t="n"/>
      <c r="D88" s="4" t="n"/>
      <c r="E88" s="4" t="n"/>
      <c r="F88" s="4" t="n"/>
      <c r="G88" s="4" t="n"/>
      <c r="H88" s="5" t="n"/>
      <c r="I88" s="3" t="n"/>
      <c r="J88" s="4" t="n"/>
      <c r="K88" s="4" t="n"/>
      <c r="L88" s="5" t="n"/>
      <c r="M88" s="6" t="n"/>
      <c r="N88" s="3" t="n"/>
      <c r="O88" s="3" t="n"/>
      <c r="P88" s="3" t="n"/>
      <c r="Q88" s="4" t="n"/>
      <c r="R88" s="7">
        <f>IF(COUNT(D88:E88)&lt;2,"",IF(E88&gt;D88,24*(E88-D88),""))</f>
        <v/>
      </c>
      <c r="S88" s="7">
        <f>IF(COUNT(F88:H88)&lt;3,"",IF(AND(G88&gt;F88,H88&gt;=0,H88&lt;=1440*(G88-F88)),24*(G88-F88)-H88/60,""))</f>
        <v/>
      </c>
      <c r="T88" s="7">
        <f>IF(COUNT(J88:L88)&lt;3,"",IF(AND(K88&gt;J88,L88&gt;=0,L88&lt;=1440*(K88-J88)),24*(K88-J88)-L88/60,""))</f>
        <v/>
      </c>
      <c r="U88" s="7">
        <f>IF(OR(S88="",T88=""),"",S88-T88)</f>
        <v/>
      </c>
      <c r="V88" s="7">
        <f>IF(T88="","",IF(M88="",T88,M88))</f>
        <v/>
      </c>
      <c r="W88" s="8">
        <f>IF(A88="","",IF(IFERROR(OR(NOT(ISNUMBER($AA$12)),$AA$12&lt;0,$AA$12&gt;24,NOT(ISNUMBER($AA$13)),$AA$13&lt;=0,$AA$13&gt;24,Settings!$B$4="",AND($A88&lt;&gt;"",COUNTIF($A$2:$A$101,$A88)&gt;1),AND($O88&lt;&gt;"",COUNTIF(Settings!$D$2:$D$5,$O88)=0),AND($D88&lt;&gt;"",OR(NOT(ISNUMBER($D88)),$D88&lt;=0,$D88&gt;=2958466)),AND($E88&lt;&gt;"",OR(NOT(ISNUMBER($E88)),$E88&lt;=0,$E88&gt;=2958466)),AND($F88&lt;&gt;"",OR(NOT(ISNUMBER($F88)),$F88&lt;=0,$F88&gt;=2958466)),AND($G88&lt;&gt;"",OR(NOT(ISNUMBER($G88)),$G88&lt;=0,$G88&gt;=2958466)),AND($J88&lt;&gt;"",OR(NOT(ISNUMBER($J88)),$J88&lt;=0,$J88&gt;=2958466)),AND($K88&lt;&gt;"",OR(NOT(ISNUMBER($K88)),$K88&lt;=0,$K88&gt;=2958466)),AND($Q88&lt;&gt;"",OR(NOT(ISNUMBER($Q88)),$Q88&lt;=0,$Q88&gt;=2958466)),AND(ISNUMBER($D88),ISNUMBER($E88),OR($E88&lt;=$D88,24*($E88-$D88)&gt;$AA$13)),AND(ISNUMBER($F88),ISNUMBER($G88),OR($G88&lt;=$F88,24*($G88-$F88)&gt;$AA$13)),AND(ISNUMBER($J88),ISNUMBER($K88),OR($K88&lt;=$J88,24*($K88-$J88)&gt;$AA$13)),AND($H88&lt;&gt;"",OR(NOT(ISNUMBER($H88)),$H88&lt;0,$H88&gt;60*$AA$13,AND(ISNUMBER($F88),ISNUMBER($G88),$H88&gt;1440*($G88-$F88)))),AND($L88&lt;&gt;"",OR(NOT(ISNUMBER($L88)),$L88&lt;0,$L88&gt;60*$AA$13,AND(ISNUMBER($J88),ISNUMBER($K88),$L88&gt;1440*($K88-$J88)))),AND($M88&lt;&gt;"",OR(NOT(ISNUMBER($M88)),$M88&lt;0,$M88&gt;$AA$13))),TRUE),"Invalid input",IF(OR(B88="",C88="",R88="",S88="",T88="",I88="",O88="",COUNTIF($A$2:$A$101,A88)&gt;1),"Incomplete",IF(AND(M88&lt;&gt;"",N88=""),"Reason required",IF(AND(ABS(U88)&gt;Settings!$B$2,M88=""),"Resolve discrepancy","Ready")))))</f>
        <v/>
      </c>
      <c r="X88" s="7">
        <f>IF(AND(A88&lt;&gt;"",O88="Approved",W88="Ready",P88&lt;&gt;"",ISNUMBER(Q88),COUNTIFS('Review Trail'!$A$2:$A$201,A88,'Review Trail'!$D$2:$D$201,"Approved",'Review Trail'!$E$2:$E$201,V88,'Review Trail'!$F$2:$F$201,P88,'Review Trail'!$G$2:$G$201,Q88)&gt;0),V88,"")</f>
        <v/>
      </c>
    </row>
    <row r="89" ht="40" customHeight="1">
      <c r="A89" s="3" t="n"/>
      <c r="B89" s="3" t="n"/>
      <c r="C89" s="3" t="n"/>
      <c r="D89" s="4" t="n"/>
      <c r="E89" s="4" t="n"/>
      <c r="F89" s="4" t="n"/>
      <c r="G89" s="4" t="n"/>
      <c r="H89" s="5" t="n"/>
      <c r="I89" s="3" t="n"/>
      <c r="J89" s="4" t="n"/>
      <c r="K89" s="4" t="n"/>
      <c r="L89" s="5" t="n"/>
      <c r="M89" s="6" t="n"/>
      <c r="N89" s="3" t="n"/>
      <c r="O89" s="3" t="n"/>
      <c r="P89" s="3" t="n"/>
      <c r="Q89" s="4" t="n"/>
      <c r="R89" s="10">
        <f>IF(COUNT(D89:E89)&lt;2,"",IF(E89&gt;D89,24*(E89-D89),""))</f>
        <v/>
      </c>
      <c r="S89" s="10">
        <f>IF(COUNT(F89:H89)&lt;3,"",IF(AND(G89&gt;F89,H89&gt;=0,H89&lt;=1440*(G89-F89)),24*(G89-F89)-H89/60,""))</f>
        <v/>
      </c>
      <c r="T89" s="10">
        <f>IF(COUNT(J89:L89)&lt;3,"",IF(AND(K89&gt;J89,L89&gt;=0,L89&lt;=1440*(K89-J89)),24*(K89-J89)-L89/60,""))</f>
        <v/>
      </c>
      <c r="U89" s="10">
        <f>IF(OR(S89="",T89=""),"",S89-T89)</f>
        <v/>
      </c>
      <c r="V89" s="10">
        <f>IF(T89="","",IF(M89="",T89,M89))</f>
        <v/>
      </c>
      <c r="W89" s="11">
        <f>IF(A89="","",IF(IFERROR(OR(NOT(ISNUMBER($AA$12)),$AA$12&lt;0,$AA$12&gt;24,NOT(ISNUMBER($AA$13)),$AA$13&lt;=0,$AA$13&gt;24,Settings!$B$4="",AND($A89&lt;&gt;"",COUNTIF($A$2:$A$101,$A89)&gt;1),AND($O89&lt;&gt;"",COUNTIF(Settings!$D$2:$D$5,$O89)=0),AND($D89&lt;&gt;"",OR(NOT(ISNUMBER($D89)),$D89&lt;=0,$D89&gt;=2958466)),AND($E89&lt;&gt;"",OR(NOT(ISNUMBER($E89)),$E89&lt;=0,$E89&gt;=2958466)),AND($F89&lt;&gt;"",OR(NOT(ISNUMBER($F89)),$F89&lt;=0,$F89&gt;=2958466)),AND($G89&lt;&gt;"",OR(NOT(ISNUMBER($G89)),$G89&lt;=0,$G89&gt;=2958466)),AND($J89&lt;&gt;"",OR(NOT(ISNUMBER($J89)),$J89&lt;=0,$J89&gt;=2958466)),AND($K89&lt;&gt;"",OR(NOT(ISNUMBER($K89)),$K89&lt;=0,$K89&gt;=2958466)),AND($Q89&lt;&gt;"",OR(NOT(ISNUMBER($Q89)),$Q89&lt;=0,$Q89&gt;=2958466)),AND(ISNUMBER($D89),ISNUMBER($E89),OR($E89&lt;=$D89,24*($E89-$D89)&gt;$AA$13)),AND(ISNUMBER($F89),ISNUMBER($G89),OR($G89&lt;=$F89,24*($G89-$F89)&gt;$AA$13)),AND(ISNUMBER($J89),ISNUMBER($K89),OR($K89&lt;=$J89,24*($K89-$J89)&gt;$AA$13)),AND($H89&lt;&gt;"",OR(NOT(ISNUMBER($H89)),$H89&lt;0,$H89&gt;60*$AA$13,AND(ISNUMBER($F89),ISNUMBER($G89),$H89&gt;1440*($G89-$F89)))),AND($L89&lt;&gt;"",OR(NOT(ISNUMBER($L89)),$L89&lt;0,$L89&gt;60*$AA$13,AND(ISNUMBER($J89),ISNUMBER($K89),$L89&gt;1440*($K89-$J89)))),AND($M89&lt;&gt;"",OR(NOT(ISNUMBER($M89)),$M89&lt;0,$M89&gt;$AA$13))),TRUE),"Invalid input",IF(OR(B89="",C89="",R89="",S89="",T89="",I89="",O89="",COUNTIF($A$2:$A$101,A89)&gt;1),"Incomplete",IF(AND(M89&lt;&gt;"",N89=""),"Reason required",IF(AND(ABS(U89)&gt;Settings!$B$2,M89=""),"Resolve discrepancy","Ready")))))</f>
        <v/>
      </c>
      <c r="X89" s="10">
        <f>IF(AND(A89&lt;&gt;"",O89="Approved",W89="Ready",P89&lt;&gt;"",ISNUMBER(Q89),COUNTIFS('Review Trail'!$A$2:$A$201,A89,'Review Trail'!$D$2:$D$201,"Approved",'Review Trail'!$E$2:$E$201,V89,'Review Trail'!$F$2:$F$201,P89,'Review Trail'!$G$2:$G$201,Q89)&gt;0),V89,"")</f>
        <v/>
      </c>
    </row>
    <row r="90" ht="40" customHeight="1">
      <c r="A90" s="3" t="n"/>
      <c r="B90" s="3" t="n"/>
      <c r="C90" s="3" t="n"/>
      <c r="D90" s="4" t="n"/>
      <c r="E90" s="4" t="n"/>
      <c r="F90" s="4" t="n"/>
      <c r="G90" s="4" t="n"/>
      <c r="H90" s="5" t="n"/>
      <c r="I90" s="3" t="n"/>
      <c r="J90" s="4" t="n"/>
      <c r="K90" s="4" t="n"/>
      <c r="L90" s="5" t="n"/>
      <c r="M90" s="6" t="n"/>
      <c r="N90" s="3" t="n"/>
      <c r="O90" s="3" t="n"/>
      <c r="P90" s="3" t="n"/>
      <c r="Q90" s="4" t="n"/>
      <c r="R90" s="7">
        <f>IF(COUNT(D90:E90)&lt;2,"",IF(E90&gt;D90,24*(E90-D90),""))</f>
        <v/>
      </c>
      <c r="S90" s="7">
        <f>IF(COUNT(F90:H90)&lt;3,"",IF(AND(G90&gt;F90,H90&gt;=0,H90&lt;=1440*(G90-F90)),24*(G90-F90)-H90/60,""))</f>
        <v/>
      </c>
      <c r="T90" s="7">
        <f>IF(COUNT(J90:L90)&lt;3,"",IF(AND(K90&gt;J90,L90&gt;=0,L90&lt;=1440*(K90-J90)),24*(K90-J90)-L90/60,""))</f>
        <v/>
      </c>
      <c r="U90" s="7">
        <f>IF(OR(S90="",T90=""),"",S90-T90)</f>
        <v/>
      </c>
      <c r="V90" s="7">
        <f>IF(T90="","",IF(M90="",T90,M90))</f>
        <v/>
      </c>
      <c r="W90" s="8">
        <f>IF(A90="","",IF(IFERROR(OR(NOT(ISNUMBER($AA$12)),$AA$12&lt;0,$AA$12&gt;24,NOT(ISNUMBER($AA$13)),$AA$13&lt;=0,$AA$13&gt;24,Settings!$B$4="",AND($A90&lt;&gt;"",COUNTIF($A$2:$A$101,$A90)&gt;1),AND($O90&lt;&gt;"",COUNTIF(Settings!$D$2:$D$5,$O90)=0),AND($D90&lt;&gt;"",OR(NOT(ISNUMBER($D90)),$D90&lt;=0,$D90&gt;=2958466)),AND($E90&lt;&gt;"",OR(NOT(ISNUMBER($E90)),$E90&lt;=0,$E90&gt;=2958466)),AND($F90&lt;&gt;"",OR(NOT(ISNUMBER($F90)),$F90&lt;=0,$F90&gt;=2958466)),AND($G90&lt;&gt;"",OR(NOT(ISNUMBER($G90)),$G90&lt;=0,$G90&gt;=2958466)),AND($J90&lt;&gt;"",OR(NOT(ISNUMBER($J90)),$J90&lt;=0,$J90&gt;=2958466)),AND($K90&lt;&gt;"",OR(NOT(ISNUMBER($K90)),$K90&lt;=0,$K90&gt;=2958466)),AND($Q90&lt;&gt;"",OR(NOT(ISNUMBER($Q90)),$Q90&lt;=0,$Q90&gt;=2958466)),AND(ISNUMBER($D90),ISNUMBER($E90),OR($E90&lt;=$D90,24*($E90-$D90)&gt;$AA$13)),AND(ISNUMBER($F90),ISNUMBER($G90),OR($G90&lt;=$F90,24*($G90-$F90)&gt;$AA$13)),AND(ISNUMBER($J90),ISNUMBER($K90),OR($K90&lt;=$J90,24*($K90-$J90)&gt;$AA$13)),AND($H90&lt;&gt;"",OR(NOT(ISNUMBER($H90)),$H90&lt;0,$H90&gt;60*$AA$13,AND(ISNUMBER($F90),ISNUMBER($G90),$H90&gt;1440*($G90-$F90)))),AND($L90&lt;&gt;"",OR(NOT(ISNUMBER($L90)),$L90&lt;0,$L90&gt;60*$AA$13,AND(ISNUMBER($J90),ISNUMBER($K90),$L90&gt;1440*($K90-$J90)))),AND($M90&lt;&gt;"",OR(NOT(ISNUMBER($M90)),$M90&lt;0,$M90&gt;$AA$13))),TRUE),"Invalid input",IF(OR(B90="",C90="",R90="",S90="",T90="",I90="",O90="",COUNTIF($A$2:$A$101,A90)&gt;1),"Incomplete",IF(AND(M90&lt;&gt;"",N90=""),"Reason required",IF(AND(ABS(U90)&gt;Settings!$B$2,M90=""),"Resolve discrepancy","Ready")))))</f>
        <v/>
      </c>
      <c r="X90" s="7">
        <f>IF(AND(A90&lt;&gt;"",O90="Approved",W90="Ready",P90&lt;&gt;"",ISNUMBER(Q90),COUNTIFS('Review Trail'!$A$2:$A$201,A90,'Review Trail'!$D$2:$D$201,"Approved",'Review Trail'!$E$2:$E$201,V90,'Review Trail'!$F$2:$F$201,P90,'Review Trail'!$G$2:$G$201,Q90)&gt;0),V90,"")</f>
        <v/>
      </c>
    </row>
    <row r="91" ht="40" customHeight="1">
      <c r="A91" s="3" t="n"/>
      <c r="B91" s="3" t="n"/>
      <c r="C91" s="3" t="n"/>
      <c r="D91" s="4" t="n"/>
      <c r="E91" s="4" t="n"/>
      <c r="F91" s="4" t="n"/>
      <c r="G91" s="4" t="n"/>
      <c r="H91" s="5" t="n"/>
      <c r="I91" s="3" t="n"/>
      <c r="J91" s="4" t="n"/>
      <c r="K91" s="4" t="n"/>
      <c r="L91" s="5" t="n"/>
      <c r="M91" s="6" t="n"/>
      <c r="N91" s="3" t="n"/>
      <c r="O91" s="3" t="n"/>
      <c r="P91" s="3" t="n"/>
      <c r="Q91" s="4" t="n"/>
      <c r="R91" s="10">
        <f>IF(COUNT(D91:E91)&lt;2,"",IF(E91&gt;D91,24*(E91-D91),""))</f>
        <v/>
      </c>
      <c r="S91" s="10">
        <f>IF(COUNT(F91:H91)&lt;3,"",IF(AND(G91&gt;F91,H91&gt;=0,H91&lt;=1440*(G91-F91)),24*(G91-F91)-H91/60,""))</f>
        <v/>
      </c>
      <c r="T91" s="10">
        <f>IF(COUNT(J91:L91)&lt;3,"",IF(AND(K91&gt;J91,L91&gt;=0,L91&lt;=1440*(K91-J91)),24*(K91-J91)-L91/60,""))</f>
        <v/>
      </c>
      <c r="U91" s="10">
        <f>IF(OR(S91="",T91=""),"",S91-T91)</f>
        <v/>
      </c>
      <c r="V91" s="10">
        <f>IF(T91="","",IF(M91="",T91,M91))</f>
        <v/>
      </c>
      <c r="W91" s="11">
        <f>IF(A91="","",IF(IFERROR(OR(NOT(ISNUMBER($AA$12)),$AA$12&lt;0,$AA$12&gt;24,NOT(ISNUMBER($AA$13)),$AA$13&lt;=0,$AA$13&gt;24,Settings!$B$4="",AND($A91&lt;&gt;"",COUNTIF($A$2:$A$101,$A91)&gt;1),AND($O91&lt;&gt;"",COUNTIF(Settings!$D$2:$D$5,$O91)=0),AND($D91&lt;&gt;"",OR(NOT(ISNUMBER($D91)),$D91&lt;=0,$D91&gt;=2958466)),AND($E91&lt;&gt;"",OR(NOT(ISNUMBER($E91)),$E91&lt;=0,$E91&gt;=2958466)),AND($F91&lt;&gt;"",OR(NOT(ISNUMBER($F91)),$F91&lt;=0,$F91&gt;=2958466)),AND($G91&lt;&gt;"",OR(NOT(ISNUMBER($G91)),$G91&lt;=0,$G91&gt;=2958466)),AND($J91&lt;&gt;"",OR(NOT(ISNUMBER($J91)),$J91&lt;=0,$J91&gt;=2958466)),AND($K91&lt;&gt;"",OR(NOT(ISNUMBER($K91)),$K91&lt;=0,$K91&gt;=2958466)),AND($Q91&lt;&gt;"",OR(NOT(ISNUMBER($Q91)),$Q91&lt;=0,$Q91&gt;=2958466)),AND(ISNUMBER($D91),ISNUMBER($E91),OR($E91&lt;=$D91,24*($E91-$D91)&gt;$AA$13)),AND(ISNUMBER($F91),ISNUMBER($G91),OR($G91&lt;=$F91,24*($G91-$F91)&gt;$AA$13)),AND(ISNUMBER($J91),ISNUMBER($K91),OR($K91&lt;=$J91,24*($K91-$J91)&gt;$AA$13)),AND($H91&lt;&gt;"",OR(NOT(ISNUMBER($H91)),$H91&lt;0,$H91&gt;60*$AA$13,AND(ISNUMBER($F91),ISNUMBER($G91),$H91&gt;1440*($G91-$F91)))),AND($L91&lt;&gt;"",OR(NOT(ISNUMBER($L91)),$L91&lt;0,$L91&gt;60*$AA$13,AND(ISNUMBER($J91),ISNUMBER($K91),$L91&gt;1440*($K91-$J91)))),AND($M91&lt;&gt;"",OR(NOT(ISNUMBER($M91)),$M91&lt;0,$M91&gt;$AA$13))),TRUE),"Invalid input",IF(OR(B91="",C91="",R91="",S91="",T91="",I91="",O91="",COUNTIF($A$2:$A$101,A91)&gt;1),"Incomplete",IF(AND(M91&lt;&gt;"",N91=""),"Reason required",IF(AND(ABS(U91)&gt;Settings!$B$2,M91=""),"Resolve discrepancy","Ready")))))</f>
        <v/>
      </c>
      <c r="X91" s="10">
        <f>IF(AND(A91&lt;&gt;"",O91="Approved",W91="Ready",P91&lt;&gt;"",ISNUMBER(Q91),COUNTIFS('Review Trail'!$A$2:$A$201,A91,'Review Trail'!$D$2:$D$201,"Approved",'Review Trail'!$E$2:$E$201,V91,'Review Trail'!$F$2:$F$201,P91,'Review Trail'!$G$2:$G$201,Q91)&gt;0),V91,"")</f>
        <v/>
      </c>
    </row>
    <row r="92" ht="40" customHeight="1">
      <c r="A92" s="3" t="n"/>
      <c r="B92" s="3" t="n"/>
      <c r="C92" s="3" t="n"/>
      <c r="D92" s="4" t="n"/>
      <c r="E92" s="4" t="n"/>
      <c r="F92" s="4" t="n"/>
      <c r="G92" s="4" t="n"/>
      <c r="H92" s="5" t="n"/>
      <c r="I92" s="3" t="n"/>
      <c r="J92" s="4" t="n"/>
      <c r="K92" s="4" t="n"/>
      <c r="L92" s="5" t="n"/>
      <c r="M92" s="6" t="n"/>
      <c r="N92" s="3" t="n"/>
      <c r="O92" s="3" t="n"/>
      <c r="P92" s="3" t="n"/>
      <c r="Q92" s="4" t="n"/>
      <c r="R92" s="7">
        <f>IF(COUNT(D92:E92)&lt;2,"",IF(E92&gt;D92,24*(E92-D92),""))</f>
        <v/>
      </c>
      <c r="S92" s="7">
        <f>IF(COUNT(F92:H92)&lt;3,"",IF(AND(G92&gt;F92,H92&gt;=0,H92&lt;=1440*(G92-F92)),24*(G92-F92)-H92/60,""))</f>
        <v/>
      </c>
      <c r="T92" s="7">
        <f>IF(COUNT(J92:L92)&lt;3,"",IF(AND(K92&gt;J92,L92&gt;=0,L92&lt;=1440*(K92-J92)),24*(K92-J92)-L92/60,""))</f>
        <v/>
      </c>
      <c r="U92" s="7">
        <f>IF(OR(S92="",T92=""),"",S92-T92)</f>
        <v/>
      </c>
      <c r="V92" s="7">
        <f>IF(T92="","",IF(M92="",T92,M92))</f>
        <v/>
      </c>
      <c r="W92" s="8">
        <f>IF(A92="","",IF(IFERROR(OR(NOT(ISNUMBER($AA$12)),$AA$12&lt;0,$AA$12&gt;24,NOT(ISNUMBER($AA$13)),$AA$13&lt;=0,$AA$13&gt;24,Settings!$B$4="",AND($A92&lt;&gt;"",COUNTIF($A$2:$A$101,$A92)&gt;1),AND($O92&lt;&gt;"",COUNTIF(Settings!$D$2:$D$5,$O92)=0),AND($D92&lt;&gt;"",OR(NOT(ISNUMBER($D92)),$D92&lt;=0,$D92&gt;=2958466)),AND($E92&lt;&gt;"",OR(NOT(ISNUMBER($E92)),$E92&lt;=0,$E92&gt;=2958466)),AND($F92&lt;&gt;"",OR(NOT(ISNUMBER($F92)),$F92&lt;=0,$F92&gt;=2958466)),AND($G92&lt;&gt;"",OR(NOT(ISNUMBER($G92)),$G92&lt;=0,$G92&gt;=2958466)),AND($J92&lt;&gt;"",OR(NOT(ISNUMBER($J92)),$J92&lt;=0,$J92&gt;=2958466)),AND($K92&lt;&gt;"",OR(NOT(ISNUMBER($K92)),$K92&lt;=0,$K92&gt;=2958466)),AND($Q92&lt;&gt;"",OR(NOT(ISNUMBER($Q92)),$Q92&lt;=0,$Q92&gt;=2958466)),AND(ISNUMBER($D92),ISNUMBER($E92),OR($E92&lt;=$D92,24*($E92-$D92)&gt;$AA$13)),AND(ISNUMBER($F92),ISNUMBER($G92),OR($G92&lt;=$F92,24*($G92-$F92)&gt;$AA$13)),AND(ISNUMBER($J92),ISNUMBER($K92),OR($K92&lt;=$J92,24*($K92-$J92)&gt;$AA$13)),AND($H92&lt;&gt;"",OR(NOT(ISNUMBER($H92)),$H92&lt;0,$H92&gt;60*$AA$13,AND(ISNUMBER($F92),ISNUMBER($G92),$H92&gt;1440*($G92-$F92)))),AND($L92&lt;&gt;"",OR(NOT(ISNUMBER($L92)),$L92&lt;0,$L92&gt;60*$AA$13,AND(ISNUMBER($J92),ISNUMBER($K92),$L92&gt;1440*($K92-$J92)))),AND($M92&lt;&gt;"",OR(NOT(ISNUMBER($M92)),$M92&lt;0,$M92&gt;$AA$13))),TRUE),"Invalid input",IF(OR(B92="",C92="",R92="",S92="",T92="",I92="",O92="",COUNTIF($A$2:$A$101,A92)&gt;1),"Incomplete",IF(AND(M92&lt;&gt;"",N92=""),"Reason required",IF(AND(ABS(U92)&gt;Settings!$B$2,M92=""),"Resolve discrepancy","Ready")))))</f>
        <v/>
      </c>
      <c r="X92" s="7">
        <f>IF(AND(A92&lt;&gt;"",O92="Approved",W92="Ready",P92&lt;&gt;"",ISNUMBER(Q92),COUNTIFS('Review Trail'!$A$2:$A$201,A92,'Review Trail'!$D$2:$D$201,"Approved",'Review Trail'!$E$2:$E$201,V92,'Review Trail'!$F$2:$F$201,P92,'Review Trail'!$G$2:$G$201,Q92)&gt;0),V92,"")</f>
        <v/>
      </c>
    </row>
    <row r="93" ht="40" customHeight="1">
      <c r="A93" s="3" t="n"/>
      <c r="B93" s="3" t="n"/>
      <c r="C93" s="3" t="n"/>
      <c r="D93" s="4" t="n"/>
      <c r="E93" s="4" t="n"/>
      <c r="F93" s="4" t="n"/>
      <c r="G93" s="4" t="n"/>
      <c r="H93" s="5" t="n"/>
      <c r="I93" s="3" t="n"/>
      <c r="J93" s="4" t="n"/>
      <c r="K93" s="4" t="n"/>
      <c r="L93" s="5" t="n"/>
      <c r="M93" s="6" t="n"/>
      <c r="N93" s="3" t="n"/>
      <c r="O93" s="3" t="n"/>
      <c r="P93" s="3" t="n"/>
      <c r="Q93" s="4" t="n"/>
      <c r="R93" s="10">
        <f>IF(COUNT(D93:E93)&lt;2,"",IF(E93&gt;D93,24*(E93-D93),""))</f>
        <v/>
      </c>
      <c r="S93" s="10">
        <f>IF(COUNT(F93:H93)&lt;3,"",IF(AND(G93&gt;F93,H93&gt;=0,H93&lt;=1440*(G93-F93)),24*(G93-F93)-H93/60,""))</f>
        <v/>
      </c>
      <c r="T93" s="10">
        <f>IF(COUNT(J93:L93)&lt;3,"",IF(AND(K93&gt;J93,L93&gt;=0,L93&lt;=1440*(K93-J93)),24*(K93-J93)-L93/60,""))</f>
        <v/>
      </c>
      <c r="U93" s="10">
        <f>IF(OR(S93="",T93=""),"",S93-T93)</f>
        <v/>
      </c>
      <c r="V93" s="10">
        <f>IF(T93="","",IF(M93="",T93,M93))</f>
        <v/>
      </c>
      <c r="W93" s="11">
        <f>IF(A93="","",IF(IFERROR(OR(NOT(ISNUMBER($AA$12)),$AA$12&lt;0,$AA$12&gt;24,NOT(ISNUMBER($AA$13)),$AA$13&lt;=0,$AA$13&gt;24,Settings!$B$4="",AND($A93&lt;&gt;"",COUNTIF($A$2:$A$101,$A93)&gt;1),AND($O93&lt;&gt;"",COUNTIF(Settings!$D$2:$D$5,$O93)=0),AND($D93&lt;&gt;"",OR(NOT(ISNUMBER($D93)),$D93&lt;=0,$D93&gt;=2958466)),AND($E93&lt;&gt;"",OR(NOT(ISNUMBER($E93)),$E93&lt;=0,$E93&gt;=2958466)),AND($F93&lt;&gt;"",OR(NOT(ISNUMBER($F93)),$F93&lt;=0,$F93&gt;=2958466)),AND($G93&lt;&gt;"",OR(NOT(ISNUMBER($G93)),$G93&lt;=0,$G93&gt;=2958466)),AND($J93&lt;&gt;"",OR(NOT(ISNUMBER($J93)),$J93&lt;=0,$J93&gt;=2958466)),AND($K93&lt;&gt;"",OR(NOT(ISNUMBER($K93)),$K93&lt;=0,$K93&gt;=2958466)),AND($Q93&lt;&gt;"",OR(NOT(ISNUMBER($Q93)),$Q93&lt;=0,$Q93&gt;=2958466)),AND(ISNUMBER($D93),ISNUMBER($E93),OR($E93&lt;=$D93,24*($E93-$D93)&gt;$AA$13)),AND(ISNUMBER($F93),ISNUMBER($G93),OR($G93&lt;=$F93,24*($G93-$F93)&gt;$AA$13)),AND(ISNUMBER($J93),ISNUMBER($K93),OR($K93&lt;=$J93,24*($K93-$J93)&gt;$AA$13)),AND($H93&lt;&gt;"",OR(NOT(ISNUMBER($H93)),$H93&lt;0,$H93&gt;60*$AA$13,AND(ISNUMBER($F93),ISNUMBER($G93),$H93&gt;1440*($G93-$F93)))),AND($L93&lt;&gt;"",OR(NOT(ISNUMBER($L93)),$L93&lt;0,$L93&gt;60*$AA$13,AND(ISNUMBER($J93),ISNUMBER($K93),$L93&gt;1440*($K93-$J93)))),AND($M93&lt;&gt;"",OR(NOT(ISNUMBER($M93)),$M93&lt;0,$M93&gt;$AA$13))),TRUE),"Invalid input",IF(OR(B93="",C93="",R93="",S93="",T93="",I93="",O93="",COUNTIF($A$2:$A$101,A93)&gt;1),"Incomplete",IF(AND(M93&lt;&gt;"",N93=""),"Reason required",IF(AND(ABS(U93)&gt;Settings!$B$2,M93=""),"Resolve discrepancy","Ready")))))</f>
        <v/>
      </c>
      <c r="X93" s="10">
        <f>IF(AND(A93&lt;&gt;"",O93="Approved",W93="Ready",P93&lt;&gt;"",ISNUMBER(Q93),COUNTIFS('Review Trail'!$A$2:$A$201,A93,'Review Trail'!$D$2:$D$201,"Approved",'Review Trail'!$E$2:$E$201,V93,'Review Trail'!$F$2:$F$201,P93,'Review Trail'!$G$2:$G$201,Q93)&gt;0),V93,"")</f>
        <v/>
      </c>
    </row>
    <row r="94" ht="40" customHeight="1">
      <c r="A94" s="3" t="n"/>
      <c r="B94" s="3" t="n"/>
      <c r="C94" s="3" t="n"/>
      <c r="D94" s="4" t="n"/>
      <c r="E94" s="4" t="n"/>
      <c r="F94" s="4" t="n"/>
      <c r="G94" s="4" t="n"/>
      <c r="H94" s="5" t="n"/>
      <c r="I94" s="3" t="n"/>
      <c r="J94" s="4" t="n"/>
      <c r="K94" s="4" t="n"/>
      <c r="L94" s="5" t="n"/>
      <c r="M94" s="6" t="n"/>
      <c r="N94" s="3" t="n"/>
      <c r="O94" s="3" t="n"/>
      <c r="P94" s="3" t="n"/>
      <c r="Q94" s="4" t="n"/>
      <c r="R94" s="7">
        <f>IF(COUNT(D94:E94)&lt;2,"",IF(E94&gt;D94,24*(E94-D94),""))</f>
        <v/>
      </c>
      <c r="S94" s="7">
        <f>IF(COUNT(F94:H94)&lt;3,"",IF(AND(G94&gt;F94,H94&gt;=0,H94&lt;=1440*(G94-F94)),24*(G94-F94)-H94/60,""))</f>
        <v/>
      </c>
      <c r="T94" s="7">
        <f>IF(COUNT(J94:L94)&lt;3,"",IF(AND(K94&gt;J94,L94&gt;=0,L94&lt;=1440*(K94-J94)),24*(K94-J94)-L94/60,""))</f>
        <v/>
      </c>
      <c r="U94" s="7">
        <f>IF(OR(S94="",T94=""),"",S94-T94)</f>
        <v/>
      </c>
      <c r="V94" s="7">
        <f>IF(T94="","",IF(M94="",T94,M94))</f>
        <v/>
      </c>
      <c r="W94" s="8">
        <f>IF(A94="","",IF(IFERROR(OR(NOT(ISNUMBER($AA$12)),$AA$12&lt;0,$AA$12&gt;24,NOT(ISNUMBER($AA$13)),$AA$13&lt;=0,$AA$13&gt;24,Settings!$B$4="",AND($A94&lt;&gt;"",COUNTIF($A$2:$A$101,$A94)&gt;1),AND($O94&lt;&gt;"",COUNTIF(Settings!$D$2:$D$5,$O94)=0),AND($D94&lt;&gt;"",OR(NOT(ISNUMBER($D94)),$D94&lt;=0,$D94&gt;=2958466)),AND($E94&lt;&gt;"",OR(NOT(ISNUMBER($E94)),$E94&lt;=0,$E94&gt;=2958466)),AND($F94&lt;&gt;"",OR(NOT(ISNUMBER($F94)),$F94&lt;=0,$F94&gt;=2958466)),AND($G94&lt;&gt;"",OR(NOT(ISNUMBER($G94)),$G94&lt;=0,$G94&gt;=2958466)),AND($J94&lt;&gt;"",OR(NOT(ISNUMBER($J94)),$J94&lt;=0,$J94&gt;=2958466)),AND($K94&lt;&gt;"",OR(NOT(ISNUMBER($K94)),$K94&lt;=0,$K94&gt;=2958466)),AND($Q94&lt;&gt;"",OR(NOT(ISNUMBER($Q94)),$Q94&lt;=0,$Q94&gt;=2958466)),AND(ISNUMBER($D94),ISNUMBER($E94),OR($E94&lt;=$D94,24*($E94-$D94)&gt;$AA$13)),AND(ISNUMBER($F94),ISNUMBER($G94),OR($G94&lt;=$F94,24*($G94-$F94)&gt;$AA$13)),AND(ISNUMBER($J94),ISNUMBER($K94),OR($K94&lt;=$J94,24*($K94-$J94)&gt;$AA$13)),AND($H94&lt;&gt;"",OR(NOT(ISNUMBER($H94)),$H94&lt;0,$H94&gt;60*$AA$13,AND(ISNUMBER($F94),ISNUMBER($G94),$H94&gt;1440*($G94-$F94)))),AND($L94&lt;&gt;"",OR(NOT(ISNUMBER($L94)),$L94&lt;0,$L94&gt;60*$AA$13,AND(ISNUMBER($J94),ISNUMBER($K94),$L94&gt;1440*($K94-$J94)))),AND($M94&lt;&gt;"",OR(NOT(ISNUMBER($M94)),$M94&lt;0,$M94&gt;$AA$13))),TRUE),"Invalid input",IF(OR(B94="",C94="",R94="",S94="",T94="",I94="",O94="",COUNTIF($A$2:$A$101,A94)&gt;1),"Incomplete",IF(AND(M94&lt;&gt;"",N94=""),"Reason required",IF(AND(ABS(U94)&gt;Settings!$B$2,M94=""),"Resolve discrepancy","Ready")))))</f>
        <v/>
      </c>
      <c r="X94" s="7">
        <f>IF(AND(A94&lt;&gt;"",O94="Approved",W94="Ready",P94&lt;&gt;"",ISNUMBER(Q94),COUNTIFS('Review Trail'!$A$2:$A$201,A94,'Review Trail'!$D$2:$D$201,"Approved",'Review Trail'!$E$2:$E$201,V94,'Review Trail'!$F$2:$F$201,P94,'Review Trail'!$G$2:$G$201,Q94)&gt;0),V94,"")</f>
        <v/>
      </c>
    </row>
    <row r="95" ht="40" customHeight="1">
      <c r="A95" s="3" t="n"/>
      <c r="B95" s="3" t="n"/>
      <c r="C95" s="3" t="n"/>
      <c r="D95" s="4" t="n"/>
      <c r="E95" s="4" t="n"/>
      <c r="F95" s="4" t="n"/>
      <c r="G95" s="4" t="n"/>
      <c r="H95" s="5" t="n"/>
      <c r="I95" s="3" t="n"/>
      <c r="J95" s="4" t="n"/>
      <c r="K95" s="4" t="n"/>
      <c r="L95" s="5" t="n"/>
      <c r="M95" s="6" t="n"/>
      <c r="N95" s="3" t="n"/>
      <c r="O95" s="3" t="n"/>
      <c r="P95" s="3" t="n"/>
      <c r="Q95" s="4" t="n"/>
      <c r="R95" s="10">
        <f>IF(COUNT(D95:E95)&lt;2,"",IF(E95&gt;D95,24*(E95-D95),""))</f>
        <v/>
      </c>
      <c r="S95" s="10">
        <f>IF(COUNT(F95:H95)&lt;3,"",IF(AND(G95&gt;F95,H95&gt;=0,H95&lt;=1440*(G95-F95)),24*(G95-F95)-H95/60,""))</f>
        <v/>
      </c>
      <c r="T95" s="10">
        <f>IF(COUNT(J95:L95)&lt;3,"",IF(AND(K95&gt;J95,L95&gt;=0,L95&lt;=1440*(K95-J95)),24*(K95-J95)-L95/60,""))</f>
        <v/>
      </c>
      <c r="U95" s="10">
        <f>IF(OR(S95="",T95=""),"",S95-T95)</f>
        <v/>
      </c>
      <c r="V95" s="10">
        <f>IF(T95="","",IF(M95="",T95,M95))</f>
        <v/>
      </c>
      <c r="W95" s="11">
        <f>IF(A95="","",IF(IFERROR(OR(NOT(ISNUMBER($AA$12)),$AA$12&lt;0,$AA$12&gt;24,NOT(ISNUMBER($AA$13)),$AA$13&lt;=0,$AA$13&gt;24,Settings!$B$4="",AND($A95&lt;&gt;"",COUNTIF($A$2:$A$101,$A95)&gt;1),AND($O95&lt;&gt;"",COUNTIF(Settings!$D$2:$D$5,$O95)=0),AND($D95&lt;&gt;"",OR(NOT(ISNUMBER($D95)),$D95&lt;=0,$D95&gt;=2958466)),AND($E95&lt;&gt;"",OR(NOT(ISNUMBER($E95)),$E95&lt;=0,$E95&gt;=2958466)),AND($F95&lt;&gt;"",OR(NOT(ISNUMBER($F95)),$F95&lt;=0,$F95&gt;=2958466)),AND($G95&lt;&gt;"",OR(NOT(ISNUMBER($G95)),$G95&lt;=0,$G95&gt;=2958466)),AND($J95&lt;&gt;"",OR(NOT(ISNUMBER($J95)),$J95&lt;=0,$J95&gt;=2958466)),AND($K95&lt;&gt;"",OR(NOT(ISNUMBER($K95)),$K95&lt;=0,$K95&gt;=2958466)),AND($Q95&lt;&gt;"",OR(NOT(ISNUMBER($Q95)),$Q95&lt;=0,$Q95&gt;=2958466)),AND(ISNUMBER($D95),ISNUMBER($E95),OR($E95&lt;=$D95,24*($E95-$D95)&gt;$AA$13)),AND(ISNUMBER($F95),ISNUMBER($G95),OR($G95&lt;=$F95,24*($G95-$F95)&gt;$AA$13)),AND(ISNUMBER($J95),ISNUMBER($K95),OR($K95&lt;=$J95,24*($K95-$J95)&gt;$AA$13)),AND($H95&lt;&gt;"",OR(NOT(ISNUMBER($H95)),$H95&lt;0,$H95&gt;60*$AA$13,AND(ISNUMBER($F95),ISNUMBER($G95),$H95&gt;1440*($G95-$F95)))),AND($L95&lt;&gt;"",OR(NOT(ISNUMBER($L95)),$L95&lt;0,$L95&gt;60*$AA$13,AND(ISNUMBER($J95),ISNUMBER($K95),$L95&gt;1440*($K95-$J95)))),AND($M95&lt;&gt;"",OR(NOT(ISNUMBER($M95)),$M95&lt;0,$M95&gt;$AA$13))),TRUE),"Invalid input",IF(OR(B95="",C95="",R95="",S95="",T95="",I95="",O95="",COUNTIF($A$2:$A$101,A95)&gt;1),"Incomplete",IF(AND(M95&lt;&gt;"",N95=""),"Reason required",IF(AND(ABS(U95)&gt;Settings!$B$2,M95=""),"Resolve discrepancy","Ready")))))</f>
        <v/>
      </c>
      <c r="X95" s="10">
        <f>IF(AND(A95&lt;&gt;"",O95="Approved",W95="Ready",P95&lt;&gt;"",ISNUMBER(Q95),COUNTIFS('Review Trail'!$A$2:$A$201,A95,'Review Trail'!$D$2:$D$201,"Approved",'Review Trail'!$E$2:$E$201,V95,'Review Trail'!$F$2:$F$201,P95,'Review Trail'!$G$2:$G$201,Q95)&gt;0),V95,"")</f>
        <v/>
      </c>
    </row>
    <row r="96" ht="40" customHeight="1">
      <c r="A96" s="3" t="n"/>
      <c r="B96" s="3" t="n"/>
      <c r="C96" s="3" t="n"/>
      <c r="D96" s="4" t="n"/>
      <c r="E96" s="4" t="n"/>
      <c r="F96" s="4" t="n"/>
      <c r="G96" s="4" t="n"/>
      <c r="H96" s="5" t="n"/>
      <c r="I96" s="3" t="n"/>
      <c r="J96" s="4" t="n"/>
      <c r="K96" s="4" t="n"/>
      <c r="L96" s="5" t="n"/>
      <c r="M96" s="6" t="n"/>
      <c r="N96" s="3" t="n"/>
      <c r="O96" s="3" t="n"/>
      <c r="P96" s="3" t="n"/>
      <c r="Q96" s="4" t="n"/>
      <c r="R96" s="7">
        <f>IF(COUNT(D96:E96)&lt;2,"",IF(E96&gt;D96,24*(E96-D96),""))</f>
        <v/>
      </c>
      <c r="S96" s="7">
        <f>IF(COUNT(F96:H96)&lt;3,"",IF(AND(G96&gt;F96,H96&gt;=0,H96&lt;=1440*(G96-F96)),24*(G96-F96)-H96/60,""))</f>
        <v/>
      </c>
      <c r="T96" s="7">
        <f>IF(COUNT(J96:L96)&lt;3,"",IF(AND(K96&gt;J96,L96&gt;=0,L96&lt;=1440*(K96-J96)),24*(K96-J96)-L96/60,""))</f>
        <v/>
      </c>
      <c r="U96" s="7">
        <f>IF(OR(S96="",T96=""),"",S96-T96)</f>
        <v/>
      </c>
      <c r="V96" s="7">
        <f>IF(T96="","",IF(M96="",T96,M96))</f>
        <v/>
      </c>
      <c r="W96" s="8">
        <f>IF(A96="","",IF(IFERROR(OR(NOT(ISNUMBER($AA$12)),$AA$12&lt;0,$AA$12&gt;24,NOT(ISNUMBER($AA$13)),$AA$13&lt;=0,$AA$13&gt;24,Settings!$B$4="",AND($A96&lt;&gt;"",COUNTIF($A$2:$A$101,$A96)&gt;1),AND($O96&lt;&gt;"",COUNTIF(Settings!$D$2:$D$5,$O96)=0),AND($D96&lt;&gt;"",OR(NOT(ISNUMBER($D96)),$D96&lt;=0,$D96&gt;=2958466)),AND($E96&lt;&gt;"",OR(NOT(ISNUMBER($E96)),$E96&lt;=0,$E96&gt;=2958466)),AND($F96&lt;&gt;"",OR(NOT(ISNUMBER($F96)),$F96&lt;=0,$F96&gt;=2958466)),AND($G96&lt;&gt;"",OR(NOT(ISNUMBER($G96)),$G96&lt;=0,$G96&gt;=2958466)),AND($J96&lt;&gt;"",OR(NOT(ISNUMBER($J96)),$J96&lt;=0,$J96&gt;=2958466)),AND($K96&lt;&gt;"",OR(NOT(ISNUMBER($K96)),$K96&lt;=0,$K96&gt;=2958466)),AND($Q96&lt;&gt;"",OR(NOT(ISNUMBER($Q96)),$Q96&lt;=0,$Q96&gt;=2958466)),AND(ISNUMBER($D96),ISNUMBER($E96),OR($E96&lt;=$D96,24*($E96-$D96)&gt;$AA$13)),AND(ISNUMBER($F96),ISNUMBER($G96),OR($G96&lt;=$F96,24*($G96-$F96)&gt;$AA$13)),AND(ISNUMBER($J96),ISNUMBER($K96),OR($K96&lt;=$J96,24*($K96-$J96)&gt;$AA$13)),AND($H96&lt;&gt;"",OR(NOT(ISNUMBER($H96)),$H96&lt;0,$H96&gt;60*$AA$13,AND(ISNUMBER($F96),ISNUMBER($G96),$H96&gt;1440*($G96-$F96)))),AND($L96&lt;&gt;"",OR(NOT(ISNUMBER($L96)),$L96&lt;0,$L96&gt;60*$AA$13,AND(ISNUMBER($J96),ISNUMBER($K96),$L96&gt;1440*($K96-$J96)))),AND($M96&lt;&gt;"",OR(NOT(ISNUMBER($M96)),$M96&lt;0,$M96&gt;$AA$13))),TRUE),"Invalid input",IF(OR(B96="",C96="",R96="",S96="",T96="",I96="",O96="",COUNTIF($A$2:$A$101,A96)&gt;1),"Incomplete",IF(AND(M96&lt;&gt;"",N96=""),"Reason required",IF(AND(ABS(U96)&gt;Settings!$B$2,M96=""),"Resolve discrepancy","Ready")))))</f>
        <v/>
      </c>
      <c r="X96" s="7">
        <f>IF(AND(A96&lt;&gt;"",O96="Approved",W96="Ready",P96&lt;&gt;"",ISNUMBER(Q96),COUNTIFS('Review Trail'!$A$2:$A$201,A96,'Review Trail'!$D$2:$D$201,"Approved",'Review Trail'!$E$2:$E$201,V96,'Review Trail'!$F$2:$F$201,P96,'Review Trail'!$G$2:$G$201,Q96)&gt;0),V96,"")</f>
        <v/>
      </c>
    </row>
    <row r="97" ht="40" customHeight="1">
      <c r="A97" s="3" t="n"/>
      <c r="B97" s="3" t="n"/>
      <c r="C97" s="3" t="n"/>
      <c r="D97" s="4" t="n"/>
      <c r="E97" s="4" t="n"/>
      <c r="F97" s="4" t="n"/>
      <c r="G97" s="4" t="n"/>
      <c r="H97" s="5" t="n"/>
      <c r="I97" s="3" t="n"/>
      <c r="J97" s="4" t="n"/>
      <c r="K97" s="4" t="n"/>
      <c r="L97" s="5" t="n"/>
      <c r="M97" s="6" t="n"/>
      <c r="N97" s="3" t="n"/>
      <c r="O97" s="3" t="n"/>
      <c r="P97" s="3" t="n"/>
      <c r="Q97" s="4" t="n"/>
      <c r="R97" s="10">
        <f>IF(COUNT(D97:E97)&lt;2,"",IF(E97&gt;D97,24*(E97-D97),""))</f>
        <v/>
      </c>
      <c r="S97" s="10">
        <f>IF(COUNT(F97:H97)&lt;3,"",IF(AND(G97&gt;F97,H97&gt;=0,H97&lt;=1440*(G97-F97)),24*(G97-F97)-H97/60,""))</f>
        <v/>
      </c>
      <c r="T97" s="10">
        <f>IF(COUNT(J97:L97)&lt;3,"",IF(AND(K97&gt;J97,L97&gt;=0,L97&lt;=1440*(K97-J97)),24*(K97-J97)-L97/60,""))</f>
        <v/>
      </c>
      <c r="U97" s="10">
        <f>IF(OR(S97="",T97=""),"",S97-T97)</f>
        <v/>
      </c>
      <c r="V97" s="10">
        <f>IF(T97="","",IF(M97="",T97,M97))</f>
        <v/>
      </c>
      <c r="W97" s="11">
        <f>IF(A97="","",IF(IFERROR(OR(NOT(ISNUMBER($AA$12)),$AA$12&lt;0,$AA$12&gt;24,NOT(ISNUMBER($AA$13)),$AA$13&lt;=0,$AA$13&gt;24,Settings!$B$4="",AND($A97&lt;&gt;"",COUNTIF($A$2:$A$101,$A97)&gt;1),AND($O97&lt;&gt;"",COUNTIF(Settings!$D$2:$D$5,$O97)=0),AND($D97&lt;&gt;"",OR(NOT(ISNUMBER($D97)),$D97&lt;=0,$D97&gt;=2958466)),AND($E97&lt;&gt;"",OR(NOT(ISNUMBER($E97)),$E97&lt;=0,$E97&gt;=2958466)),AND($F97&lt;&gt;"",OR(NOT(ISNUMBER($F97)),$F97&lt;=0,$F97&gt;=2958466)),AND($G97&lt;&gt;"",OR(NOT(ISNUMBER($G97)),$G97&lt;=0,$G97&gt;=2958466)),AND($J97&lt;&gt;"",OR(NOT(ISNUMBER($J97)),$J97&lt;=0,$J97&gt;=2958466)),AND($K97&lt;&gt;"",OR(NOT(ISNUMBER($K97)),$K97&lt;=0,$K97&gt;=2958466)),AND($Q97&lt;&gt;"",OR(NOT(ISNUMBER($Q97)),$Q97&lt;=0,$Q97&gt;=2958466)),AND(ISNUMBER($D97),ISNUMBER($E97),OR($E97&lt;=$D97,24*($E97-$D97)&gt;$AA$13)),AND(ISNUMBER($F97),ISNUMBER($G97),OR($G97&lt;=$F97,24*($G97-$F97)&gt;$AA$13)),AND(ISNUMBER($J97),ISNUMBER($K97),OR($K97&lt;=$J97,24*($K97-$J97)&gt;$AA$13)),AND($H97&lt;&gt;"",OR(NOT(ISNUMBER($H97)),$H97&lt;0,$H97&gt;60*$AA$13,AND(ISNUMBER($F97),ISNUMBER($G97),$H97&gt;1440*($G97-$F97)))),AND($L97&lt;&gt;"",OR(NOT(ISNUMBER($L97)),$L97&lt;0,$L97&gt;60*$AA$13,AND(ISNUMBER($J97),ISNUMBER($K97),$L97&gt;1440*($K97-$J97)))),AND($M97&lt;&gt;"",OR(NOT(ISNUMBER($M97)),$M97&lt;0,$M97&gt;$AA$13))),TRUE),"Invalid input",IF(OR(B97="",C97="",R97="",S97="",T97="",I97="",O97="",COUNTIF($A$2:$A$101,A97)&gt;1),"Incomplete",IF(AND(M97&lt;&gt;"",N97=""),"Reason required",IF(AND(ABS(U97)&gt;Settings!$B$2,M97=""),"Resolve discrepancy","Ready")))))</f>
        <v/>
      </c>
      <c r="X97" s="10">
        <f>IF(AND(A97&lt;&gt;"",O97="Approved",W97="Ready",P97&lt;&gt;"",ISNUMBER(Q97),COUNTIFS('Review Trail'!$A$2:$A$201,A97,'Review Trail'!$D$2:$D$201,"Approved",'Review Trail'!$E$2:$E$201,V97,'Review Trail'!$F$2:$F$201,P97,'Review Trail'!$G$2:$G$201,Q97)&gt;0),V97,"")</f>
        <v/>
      </c>
    </row>
    <row r="98" ht="40" customHeight="1">
      <c r="A98" s="3" t="n"/>
      <c r="B98" s="3" t="n"/>
      <c r="C98" s="3" t="n"/>
      <c r="D98" s="4" t="n"/>
      <c r="E98" s="4" t="n"/>
      <c r="F98" s="4" t="n"/>
      <c r="G98" s="4" t="n"/>
      <c r="H98" s="5" t="n"/>
      <c r="I98" s="3" t="n"/>
      <c r="J98" s="4" t="n"/>
      <c r="K98" s="4" t="n"/>
      <c r="L98" s="5" t="n"/>
      <c r="M98" s="6" t="n"/>
      <c r="N98" s="3" t="n"/>
      <c r="O98" s="3" t="n"/>
      <c r="P98" s="3" t="n"/>
      <c r="Q98" s="4" t="n"/>
      <c r="R98" s="7">
        <f>IF(COUNT(D98:E98)&lt;2,"",IF(E98&gt;D98,24*(E98-D98),""))</f>
        <v/>
      </c>
      <c r="S98" s="7">
        <f>IF(COUNT(F98:H98)&lt;3,"",IF(AND(G98&gt;F98,H98&gt;=0,H98&lt;=1440*(G98-F98)),24*(G98-F98)-H98/60,""))</f>
        <v/>
      </c>
      <c r="T98" s="7">
        <f>IF(COUNT(J98:L98)&lt;3,"",IF(AND(K98&gt;J98,L98&gt;=0,L98&lt;=1440*(K98-J98)),24*(K98-J98)-L98/60,""))</f>
        <v/>
      </c>
      <c r="U98" s="7">
        <f>IF(OR(S98="",T98=""),"",S98-T98)</f>
        <v/>
      </c>
      <c r="V98" s="7">
        <f>IF(T98="","",IF(M98="",T98,M98))</f>
        <v/>
      </c>
      <c r="W98" s="8">
        <f>IF(A98="","",IF(IFERROR(OR(NOT(ISNUMBER($AA$12)),$AA$12&lt;0,$AA$12&gt;24,NOT(ISNUMBER($AA$13)),$AA$13&lt;=0,$AA$13&gt;24,Settings!$B$4="",AND($A98&lt;&gt;"",COUNTIF($A$2:$A$101,$A98)&gt;1),AND($O98&lt;&gt;"",COUNTIF(Settings!$D$2:$D$5,$O98)=0),AND($D98&lt;&gt;"",OR(NOT(ISNUMBER($D98)),$D98&lt;=0,$D98&gt;=2958466)),AND($E98&lt;&gt;"",OR(NOT(ISNUMBER($E98)),$E98&lt;=0,$E98&gt;=2958466)),AND($F98&lt;&gt;"",OR(NOT(ISNUMBER($F98)),$F98&lt;=0,$F98&gt;=2958466)),AND($G98&lt;&gt;"",OR(NOT(ISNUMBER($G98)),$G98&lt;=0,$G98&gt;=2958466)),AND($J98&lt;&gt;"",OR(NOT(ISNUMBER($J98)),$J98&lt;=0,$J98&gt;=2958466)),AND($K98&lt;&gt;"",OR(NOT(ISNUMBER($K98)),$K98&lt;=0,$K98&gt;=2958466)),AND($Q98&lt;&gt;"",OR(NOT(ISNUMBER($Q98)),$Q98&lt;=0,$Q98&gt;=2958466)),AND(ISNUMBER($D98),ISNUMBER($E98),OR($E98&lt;=$D98,24*($E98-$D98)&gt;$AA$13)),AND(ISNUMBER($F98),ISNUMBER($G98),OR($G98&lt;=$F98,24*($G98-$F98)&gt;$AA$13)),AND(ISNUMBER($J98),ISNUMBER($K98),OR($K98&lt;=$J98,24*($K98-$J98)&gt;$AA$13)),AND($H98&lt;&gt;"",OR(NOT(ISNUMBER($H98)),$H98&lt;0,$H98&gt;60*$AA$13,AND(ISNUMBER($F98),ISNUMBER($G98),$H98&gt;1440*($G98-$F98)))),AND($L98&lt;&gt;"",OR(NOT(ISNUMBER($L98)),$L98&lt;0,$L98&gt;60*$AA$13,AND(ISNUMBER($J98),ISNUMBER($K98),$L98&gt;1440*($K98-$J98)))),AND($M98&lt;&gt;"",OR(NOT(ISNUMBER($M98)),$M98&lt;0,$M98&gt;$AA$13))),TRUE),"Invalid input",IF(OR(B98="",C98="",R98="",S98="",T98="",I98="",O98="",COUNTIF($A$2:$A$101,A98)&gt;1),"Incomplete",IF(AND(M98&lt;&gt;"",N98=""),"Reason required",IF(AND(ABS(U98)&gt;Settings!$B$2,M98=""),"Resolve discrepancy","Ready")))))</f>
        <v/>
      </c>
      <c r="X98" s="7">
        <f>IF(AND(A98&lt;&gt;"",O98="Approved",W98="Ready",P98&lt;&gt;"",ISNUMBER(Q98),COUNTIFS('Review Trail'!$A$2:$A$201,A98,'Review Trail'!$D$2:$D$201,"Approved",'Review Trail'!$E$2:$E$201,V98,'Review Trail'!$F$2:$F$201,P98,'Review Trail'!$G$2:$G$201,Q98)&gt;0),V98,"")</f>
        <v/>
      </c>
    </row>
    <row r="99" ht="40" customHeight="1">
      <c r="A99" s="3" t="n"/>
      <c r="B99" s="3" t="n"/>
      <c r="C99" s="3" t="n"/>
      <c r="D99" s="4" t="n"/>
      <c r="E99" s="4" t="n"/>
      <c r="F99" s="4" t="n"/>
      <c r="G99" s="4" t="n"/>
      <c r="H99" s="5" t="n"/>
      <c r="I99" s="3" t="n"/>
      <c r="J99" s="4" t="n"/>
      <c r="K99" s="4" t="n"/>
      <c r="L99" s="5" t="n"/>
      <c r="M99" s="6" t="n"/>
      <c r="N99" s="3" t="n"/>
      <c r="O99" s="3" t="n"/>
      <c r="P99" s="3" t="n"/>
      <c r="Q99" s="4" t="n"/>
      <c r="R99" s="10">
        <f>IF(COUNT(D99:E99)&lt;2,"",IF(E99&gt;D99,24*(E99-D99),""))</f>
        <v/>
      </c>
      <c r="S99" s="10">
        <f>IF(COUNT(F99:H99)&lt;3,"",IF(AND(G99&gt;F99,H99&gt;=0,H99&lt;=1440*(G99-F99)),24*(G99-F99)-H99/60,""))</f>
        <v/>
      </c>
      <c r="T99" s="10">
        <f>IF(COUNT(J99:L99)&lt;3,"",IF(AND(K99&gt;J99,L99&gt;=0,L99&lt;=1440*(K99-J99)),24*(K99-J99)-L99/60,""))</f>
        <v/>
      </c>
      <c r="U99" s="10">
        <f>IF(OR(S99="",T99=""),"",S99-T99)</f>
        <v/>
      </c>
      <c r="V99" s="10">
        <f>IF(T99="","",IF(M99="",T99,M99))</f>
        <v/>
      </c>
      <c r="W99" s="11">
        <f>IF(A99="","",IF(IFERROR(OR(NOT(ISNUMBER($AA$12)),$AA$12&lt;0,$AA$12&gt;24,NOT(ISNUMBER($AA$13)),$AA$13&lt;=0,$AA$13&gt;24,Settings!$B$4="",AND($A99&lt;&gt;"",COUNTIF($A$2:$A$101,$A99)&gt;1),AND($O99&lt;&gt;"",COUNTIF(Settings!$D$2:$D$5,$O99)=0),AND($D99&lt;&gt;"",OR(NOT(ISNUMBER($D99)),$D99&lt;=0,$D99&gt;=2958466)),AND($E99&lt;&gt;"",OR(NOT(ISNUMBER($E99)),$E99&lt;=0,$E99&gt;=2958466)),AND($F99&lt;&gt;"",OR(NOT(ISNUMBER($F99)),$F99&lt;=0,$F99&gt;=2958466)),AND($G99&lt;&gt;"",OR(NOT(ISNUMBER($G99)),$G99&lt;=0,$G99&gt;=2958466)),AND($J99&lt;&gt;"",OR(NOT(ISNUMBER($J99)),$J99&lt;=0,$J99&gt;=2958466)),AND($K99&lt;&gt;"",OR(NOT(ISNUMBER($K99)),$K99&lt;=0,$K99&gt;=2958466)),AND($Q99&lt;&gt;"",OR(NOT(ISNUMBER($Q99)),$Q99&lt;=0,$Q99&gt;=2958466)),AND(ISNUMBER($D99),ISNUMBER($E99),OR($E99&lt;=$D99,24*($E99-$D99)&gt;$AA$13)),AND(ISNUMBER($F99),ISNUMBER($G99),OR($G99&lt;=$F99,24*($G99-$F99)&gt;$AA$13)),AND(ISNUMBER($J99),ISNUMBER($K99),OR($K99&lt;=$J99,24*($K99-$J99)&gt;$AA$13)),AND($H99&lt;&gt;"",OR(NOT(ISNUMBER($H99)),$H99&lt;0,$H99&gt;60*$AA$13,AND(ISNUMBER($F99),ISNUMBER($G99),$H99&gt;1440*($G99-$F99)))),AND($L99&lt;&gt;"",OR(NOT(ISNUMBER($L99)),$L99&lt;0,$L99&gt;60*$AA$13,AND(ISNUMBER($J99),ISNUMBER($K99),$L99&gt;1440*($K99-$J99)))),AND($M99&lt;&gt;"",OR(NOT(ISNUMBER($M99)),$M99&lt;0,$M99&gt;$AA$13))),TRUE),"Invalid input",IF(OR(B99="",C99="",R99="",S99="",T99="",I99="",O99="",COUNTIF($A$2:$A$101,A99)&gt;1),"Incomplete",IF(AND(M99&lt;&gt;"",N99=""),"Reason required",IF(AND(ABS(U99)&gt;Settings!$B$2,M99=""),"Resolve discrepancy","Ready")))))</f>
        <v/>
      </c>
      <c r="X99" s="10">
        <f>IF(AND(A99&lt;&gt;"",O99="Approved",W99="Ready",P99&lt;&gt;"",ISNUMBER(Q99),COUNTIFS('Review Trail'!$A$2:$A$201,A99,'Review Trail'!$D$2:$D$201,"Approved",'Review Trail'!$E$2:$E$201,V99,'Review Trail'!$F$2:$F$201,P99,'Review Trail'!$G$2:$G$201,Q99)&gt;0),V99,"")</f>
        <v/>
      </c>
    </row>
    <row r="100" ht="40" customHeight="1">
      <c r="A100" s="3" t="n"/>
      <c r="B100" s="3" t="n"/>
      <c r="C100" s="3" t="n"/>
      <c r="D100" s="4" t="n"/>
      <c r="E100" s="4" t="n"/>
      <c r="F100" s="4" t="n"/>
      <c r="G100" s="4" t="n"/>
      <c r="H100" s="5" t="n"/>
      <c r="I100" s="3" t="n"/>
      <c r="J100" s="4" t="n"/>
      <c r="K100" s="4" t="n"/>
      <c r="L100" s="5" t="n"/>
      <c r="M100" s="6" t="n"/>
      <c r="N100" s="3" t="n"/>
      <c r="O100" s="3" t="n"/>
      <c r="P100" s="3" t="n"/>
      <c r="Q100" s="4" t="n"/>
      <c r="R100" s="7">
        <f>IF(COUNT(D100:E100)&lt;2,"",IF(E100&gt;D100,24*(E100-D100),""))</f>
        <v/>
      </c>
      <c r="S100" s="7">
        <f>IF(COUNT(F100:H100)&lt;3,"",IF(AND(G100&gt;F100,H100&gt;=0,H100&lt;=1440*(G100-F100)),24*(G100-F100)-H100/60,""))</f>
        <v/>
      </c>
      <c r="T100" s="7">
        <f>IF(COUNT(J100:L100)&lt;3,"",IF(AND(K100&gt;J100,L100&gt;=0,L100&lt;=1440*(K100-J100)),24*(K100-J100)-L100/60,""))</f>
        <v/>
      </c>
      <c r="U100" s="7">
        <f>IF(OR(S100="",T100=""),"",S100-T100)</f>
        <v/>
      </c>
      <c r="V100" s="7">
        <f>IF(T100="","",IF(M100="",T100,M100))</f>
        <v/>
      </c>
      <c r="W100" s="8">
        <f>IF(A100="","",IF(IFERROR(OR(NOT(ISNUMBER($AA$12)),$AA$12&lt;0,$AA$12&gt;24,NOT(ISNUMBER($AA$13)),$AA$13&lt;=0,$AA$13&gt;24,Settings!$B$4="",AND($A100&lt;&gt;"",COUNTIF($A$2:$A$101,$A100)&gt;1),AND($O100&lt;&gt;"",COUNTIF(Settings!$D$2:$D$5,$O100)=0),AND($D100&lt;&gt;"",OR(NOT(ISNUMBER($D100)),$D100&lt;=0,$D100&gt;=2958466)),AND($E100&lt;&gt;"",OR(NOT(ISNUMBER($E100)),$E100&lt;=0,$E100&gt;=2958466)),AND($F100&lt;&gt;"",OR(NOT(ISNUMBER($F100)),$F100&lt;=0,$F100&gt;=2958466)),AND($G100&lt;&gt;"",OR(NOT(ISNUMBER($G100)),$G100&lt;=0,$G100&gt;=2958466)),AND($J100&lt;&gt;"",OR(NOT(ISNUMBER($J100)),$J100&lt;=0,$J100&gt;=2958466)),AND($K100&lt;&gt;"",OR(NOT(ISNUMBER($K100)),$K100&lt;=0,$K100&gt;=2958466)),AND($Q100&lt;&gt;"",OR(NOT(ISNUMBER($Q100)),$Q100&lt;=0,$Q100&gt;=2958466)),AND(ISNUMBER($D100),ISNUMBER($E100),OR($E100&lt;=$D100,24*($E100-$D100)&gt;$AA$13)),AND(ISNUMBER($F100),ISNUMBER($G100),OR($G100&lt;=$F100,24*($G100-$F100)&gt;$AA$13)),AND(ISNUMBER($J100),ISNUMBER($K100),OR($K100&lt;=$J100,24*($K100-$J100)&gt;$AA$13)),AND($H100&lt;&gt;"",OR(NOT(ISNUMBER($H100)),$H100&lt;0,$H100&gt;60*$AA$13,AND(ISNUMBER($F100),ISNUMBER($G100),$H100&gt;1440*($G100-$F100)))),AND($L100&lt;&gt;"",OR(NOT(ISNUMBER($L100)),$L100&lt;0,$L100&gt;60*$AA$13,AND(ISNUMBER($J100),ISNUMBER($K100),$L100&gt;1440*($K100-$J100)))),AND($M100&lt;&gt;"",OR(NOT(ISNUMBER($M100)),$M100&lt;0,$M100&gt;$AA$13))),TRUE),"Invalid input",IF(OR(B100="",C100="",R100="",S100="",T100="",I100="",O100="",COUNTIF($A$2:$A$101,A100)&gt;1),"Incomplete",IF(AND(M100&lt;&gt;"",N100=""),"Reason required",IF(AND(ABS(U100)&gt;Settings!$B$2,M100=""),"Resolve discrepancy","Ready")))))</f>
        <v/>
      </c>
      <c r="X100" s="7">
        <f>IF(AND(A100&lt;&gt;"",O100="Approved",W100="Ready",P100&lt;&gt;"",ISNUMBER(Q100),COUNTIFS('Review Trail'!$A$2:$A$201,A100,'Review Trail'!$D$2:$D$201,"Approved",'Review Trail'!$E$2:$E$201,V100,'Review Trail'!$F$2:$F$201,P100,'Review Trail'!$G$2:$G$201,Q100)&gt;0),V100,"")</f>
        <v/>
      </c>
    </row>
    <row r="101" ht="40" customHeight="1">
      <c r="A101" s="3" t="n"/>
      <c r="B101" s="3" t="n"/>
      <c r="C101" s="3" t="n"/>
      <c r="D101" s="4" t="n"/>
      <c r="E101" s="4" t="n"/>
      <c r="F101" s="4" t="n"/>
      <c r="G101" s="4" t="n"/>
      <c r="H101" s="5" t="n"/>
      <c r="I101" s="3" t="n"/>
      <c r="J101" s="4" t="n"/>
      <c r="K101" s="4" t="n"/>
      <c r="L101" s="5" t="n"/>
      <c r="M101" s="6" t="n"/>
      <c r="N101" s="3" t="n"/>
      <c r="O101" s="3" t="n"/>
      <c r="P101" s="3" t="n"/>
      <c r="Q101" s="4" t="n"/>
      <c r="R101" s="10">
        <f>IF(COUNT(D101:E101)&lt;2,"",IF(E101&gt;D101,24*(E101-D101),""))</f>
        <v/>
      </c>
      <c r="S101" s="10">
        <f>IF(COUNT(F101:H101)&lt;3,"",IF(AND(G101&gt;F101,H101&gt;=0,H101&lt;=1440*(G101-F101)),24*(G101-F101)-H101/60,""))</f>
        <v/>
      </c>
      <c r="T101" s="10">
        <f>IF(COUNT(J101:L101)&lt;3,"",IF(AND(K101&gt;J101,L101&gt;=0,L101&lt;=1440*(K101-J101)),24*(K101-J101)-L101/60,""))</f>
        <v/>
      </c>
      <c r="U101" s="10">
        <f>IF(OR(S101="",T101=""),"",S101-T101)</f>
        <v/>
      </c>
      <c r="V101" s="10">
        <f>IF(T101="","",IF(M101="",T101,M101))</f>
        <v/>
      </c>
      <c r="W101" s="11">
        <f>IF(A101="","",IF(IFERROR(OR(NOT(ISNUMBER($AA$12)),$AA$12&lt;0,$AA$12&gt;24,NOT(ISNUMBER($AA$13)),$AA$13&lt;=0,$AA$13&gt;24,Settings!$B$4="",AND($A101&lt;&gt;"",COUNTIF($A$2:$A$101,$A101)&gt;1),AND($O101&lt;&gt;"",COUNTIF(Settings!$D$2:$D$5,$O101)=0),AND($D101&lt;&gt;"",OR(NOT(ISNUMBER($D101)),$D101&lt;=0,$D101&gt;=2958466)),AND($E101&lt;&gt;"",OR(NOT(ISNUMBER($E101)),$E101&lt;=0,$E101&gt;=2958466)),AND($F101&lt;&gt;"",OR(NOT(ISNUMBER($F101)),$F101&lt;=0,$F101&gt;=2958466)),AND($G101&lt;&gt;"",OR(NOT(ISNUMBER($G101)),$G101&lt;=0,$G101&gt;=2958466)),AND($J101&lt;&gt;"",OR(NOT(ISNUMBER($J101)),$J101&lt;=0,$J101&gt;=2958466)),AND($K101&lt;&gt;"",OR(NOT(ISNUMBER($K101)),$K101&lt;=0,$K101&gt;=2958466)),AND($Q101&lt;&gt;"",OR(NOT(ISNUMBER($Q101)),$Q101&lt;=0,$Q101&gt;=2958466)),AND(ISNUMBER($D101),ISNUMBER($E101),OR($E101&lt;=$D101,24*($E101-$D101)&gt;$AA$13)),AND(ISNUMBER($F101),ISNUMBER($G101),OR($G101&lt;=$F101,24*($G101-$F101)&gt;$AA$13)),AND(ISNUMBER($J101),ISNUMBER($K101),OR($K101&lt;=$J101,24*($K101-$J101)&gt;$AA$13)),AND($H101&lt;&gt;"",OR(NOT(ISNUMBER($H101)),$H101&lt;0,$H101&gt;60*$AA$13,AND(ISNUMBER($F101),ISNUMBER($G101),$H101&gt;1440*($G101-$F101)))),AND($L101&lt;&gt;"",OR(NOT(ISNUMBER($L101)),$L101&lt;0,$L101&gt;60*$AA$13,AND(ISNUMBER($J101),ISNUMBER($K101),$L101&gt;1440*($K101-$J101)))),AND($M101&lt;&gt;"",OR(NOT(ISNUMBER($M101)),$M101&lt;0,$M101&gt;$AA$13))),TRUE),"Invalid input",IF(OR(B101="",C101="",R101="",S101="",T101="",I101="",O101="",COUNTIF($A$2:$A$101,A101)&gt;1),"Incomplete",IF(AND(M101&lt;&gt;"",N101=""),"Reason required",IF(AND(ABS(U101)&gt;Settings!$B$2,M101=""),"Resolve discrepancy","Ready")))))</f>
        <v/>
      </c>
      <c r="X101" s="10">
        <f>IF(AND(A101&lt;&gt;"",O101="Approved",W101="Ready",P101&lt;&gt;"",ISNUMBER(Q101),COUNTIFS('Review Trail'!$A$2:$A$201,A101,'Review Trail'!$D$2:$D$201,"Approved",'Review Trail'!$E$2:$E$201,V101,'Review Trail'!$F$2:$F$201,P101,'Review Trail'!$G$2:$G$201,Q101)&gt;0),V101,"")</f>
        <v/>
      </c>
    </row>
  </sheetData>
  <autoFilter ref="A1:X101"/>
  <conditionalFormatting sqref="A2:X101">
    <cfRule type="expression" priority="1" dxfId="0" stopIfTrue="1">
      <formula>AND(COUNTA($A2:$Q2)&gt;0,OR($W2="Invalid input",AND($A2="",COUNTA($B2:$Q2)&gt;0)))</formula>
    </cfRule>
    <cfRule type="expression" priority="2" dxfId="1" stopIfTrue="1">
      <formula>AND($A2&lt;&gt;"",OR($W2="Incomplete",$W2="Reason required",$W2="Resolve discrepancy",$O2="Pending",$O2="Disputed",AND($O2="Approved",$X2="")))</formula>
    </cfRule>
  </conditionalFormatting>
  <conditionalFormatting sqref="X2:X101">
    <cfRule type="expression" priority="3" dxfId="2">
      <formula>ISNUMBER($X2)</formula>
    </cfRule>
  </conditionalFormatting>
  <dataValidations count="7">
    <dataValidation sqref="A2:A101" showDropDown="0" showInputMessage="1" showErrorMessage="1" allowBlank="0" errorTitle="Unique record ID" error="Enter a unique ID for this submitted timesheet line." promptTitle="Unique record ID" prompt="Enter a unique ID for this submitted timesheet line." type="custom" errorStyle="stop">
      <formula1>=OR(A2="",COUNTIF($A$2:$A$101,A2)=1)</formula1>
    </dataValidation>
    <dataValidation sqref="D2:D101 F2:F101 J2:J101" showDropDown="0" showInputMessage="1" showErrorMessage="1" allowBlank="0" errorTitle="Complete start timestamp" error="Enter a numeric local date and time; any entered end must follow it within the shift limit." promptTitle="Complete start timestamp" prompt="Enter a numeric local date and time; any entered end must follow it within the shift limit." type="custom" errorStyle="stop">
      <formula1>=OR(D2="",IFERROR(AND(ISNUMBER(D2),D2&gt;0,D2&lt;2958466,OR(E2="",AND(ISNUMBER(E2),E2&gt;D2,24*(E2-D2)&lt;=$AA$13))),FALSE))</formula1>
    </dataValidation>
    <dataValidation sqref="E2:E101 G2:G101 K2:K101" showDropDown="0" showInputMessage="1" showErrorMessage="1" allowBlank="0" errorTitle="Complete end timestamp" error="Enter a complete end date and time after its start and within the maximum shift hours." promptTitle="Complete end timestamp" prompt="Enter a complete end date and time after its start and within the maximum shift hours." type="custom" errorStyle="stop">
      <formula1>=OR(E2="",IFERROR(AND(ISNUMBER(E2),E2&gt;0,E2&lt;2958466,ISNUMBER(D2),E2&gt;D2,24*(E2-D2)&lt;=$AA$13),FALSE))</formula1>
    </dataValidation>
    <dataValidation sqref="H2:H101 L2:L101" showDropDown="0" showInputMessage="1" showErrorMessage="1" allowBlank="0" errorTitle="Unpaid break minutes" error="Enter nonnegative numeric minutes, no greater than elapsed shift minutes." promptTitle="Unpaid break minutes" prompt="Enter nonnegative numeric minutes, no greater than elapsed shift minutes." type="custom" errorStyle="stop">
      <formula1>=OR(H2="",IFERROR(AND(ISNUMBER(H2),H2&gt;=0,H2&lt;=60*$AA$13,OR(COUNT(F2:G2)&lt;2,AND(G2&gt;F2,H2&lt;=1440*(G2-F2)))),FALSE))</formula1>
    </dataValidation>
    <dataValidation sqref="M2:M101" showDropDown="0" showInputMessage="1" showErrorMessage="1" allowBlank="0" errorTitle="Corrected paid hours" error="Enter numeric hours between zero and the maximum shift duration; add a correction reason." promptTitle="Corrected paid hours" prompt="Enter numeric hours between zero and the maximum shift duration; add a correction reason." type="custom" errorStyle="stop">
      <formula1>=OR(M2="",IFERROR(AND(ISNUMBER(M2),M2&gt;=0,M2&lt;=$AA$13),FALSE))</formula1>
    </dataValidation>
    <dataValidation sqref="O2:O101" showDropDown="0" showInputMessage="1" showErrorMessage="1" allowBlank="0" errorTitle="Review status" error="Choose Pending, Disputed, Approved, or Rejected." promptTitle="Review status" prompt="Choose Pending, Disputed, Approved, or Rejected." type="list" errorStyle="stop">
      <formula1>"Pending,Disputed,Approved,Rejected"</formula1>
    </dataValidation>
    <dataValidation sqref="Q2:Q101" showDropDown="0" showInputMessage="1" showErrorMessage="1" allowBlank="0" errorTitle="Decision timestamp" error="Enter a numeric local date and time." promptTitle="Decision timestamp" prompt="Enter a numeric local date and time." type="custom" errorStyle="stop">
      <formula1>=OR(Q2="",AND(ISNUMBER(Q2),Q2&gt;0,Q2&lt;2958466))</formula1>
    </dataValidation>
  </dataValidations>
  <pageMargins left="0.75" right="0.75" top="1" bottom="1" header="0.5" footer="0.5"/>
  <pageSetup orientation="landscape" paperSize="8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201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3" customWidth="1" min="2" max="2"/>
    <col width="19" customWidth="1" min="3" max="3"/>
    <col width="19" customWidth="1" min="4" max="4"/>
    <col width="23" customWidth="1" min="5" max="5"/>
    <col width="25" customWidth="1" min="6" max="6"/>
    <col width="23" customWidth="1" min="7" max="7"/>
    <col width="56" customWidth="1" min="8" max="8"/>
    <col width="3" customWidth="1" min="9" max="9"/>
    <col width="29" customWidth="1" min="10" max="10"/>
    <col width="64" customWidth="1" min="11" max="11"/>
  </cols>
  <sheetData>
    <row r="1" ht="48" customHeight="1">
      <c r="A1" s="1" t="inlineStr">
        <is>
          <t>Record ID</t>
        </is>
      </c>
      <c r="B1" s="1" t="inlineStr">
        <is>
          <t>Event timestamp</t>
        </is>
      </c>
      <c r="C1" s="1" t="inlineStr">
        <is>
          <t>Previous status</t>
        </is>
      </c>
      <c r="D1" s="1" t="inlineStr">
        <is>
          <t>Action</t>
        </is>
      </c>
      <c r="E1" s="1" t="inlineStr">
        <is>
          <t>Approved paid hours</t>
        </is>
      </c>
      <c r="F1" s="1" t="inlineStr">
        <is>
          <t>Reviewer alias</t>
        </is>
      </c>
      <c r="G1" s="1" t="inlineStr">
        <is>
          <t>Decision timestamp</t>
        </is>
      </c>
      <c r="H1" s="1" t="inlineStr">
        <is>
          <t>Explanation</t>
        </is>
      </c>
      <c r="J1" s="2" t="inlineStr">
        <is>
          <t>Trail purpose</t>
        </is>
      </c>
      <c r="K1" s="2" t="inlineStr">
        <is>
          <t>Fictional examples — manual decision history</t>
        </is>
      </c>
    </row>
    <row r="2" ht="36" customHeight="1">
      <c r="A2" s="3" t="inlineStr">
        <is>
          <t>Fictional TS 001</t>
        </is>
      </c>
      <c r="B2" s="4" t="n">
        <v>46293.75069444445</v>
      </c>
      <c r="C2" s="3" t="inlineStr">
        <is>
          <t>Pending</t>
        </is>
      </c>
      <c r="D2" s="3" t="inlineStr">
        <is>
          <t>Approved</t>
        </is>
      </c>
      <c r="E2" s="6" t="n">
        <v>8</v>
      </c>
      <c r="F2" s="3" t="inlineStr">
        <is>
          <t>Fictional Reviewer A</t>
        </is>
      </c>
      <c r="G2" s="4" t="n">
        <v>46293.75</v>
      </c>
      <c r="H2" s="3" t="inlineStr">
        <is>
          <t>Fictional approval event matching the current reviewed decision.</t>
        </is>
      </c>
      <c r="J2" s="8" t="inlineStr">
        <is>
          <t>Maximum paid hours</t>
        </is>
      </c>
      <c r="K2" s="14">
        <f>Settings!B3</f>
        <v/>
      </c>
    </row>
    <row r="3" ht="36" customHeight="1">
      <c r="A3" s="3" t="inlineStr">
        <is>
          <t>Fictional TS 002</t>
        </is>
      </c>
      <c r="B3" s="4" t="n">
        <v>46293.76111111111</v>
      </c>
      <c r="C3" s="3" t="inlineStr">
        <is>
          <t>Pending</t>
        </is>
      </c>
      <c r="D3" s="3" t="inlineStr">
        <is>
          <t>Approved</t>
        </is>
      </c>
      <c r="E3" s="6" t="n">
        <v>7</v>
      </c>
      <c r="F3" s="3" t="inlineStr">
        <is>
          <t>Fictional Reviewer A</t>
        </is>
      </c>
      <c r="G3" s="4" t="n">
        <v>46293.76041666666</v>
      </c>
      <c r="H3" s="3" t="inlineStr">
        <is>
          <t>Fictional approval event matching the current reviewed decision.</t>
        </is>
      </c>
      <c r="J3" s="11" t="inlineStr">
        <is>
          <t>Approval event</t>
        </is>
      </c>
      <c r="K3" s="11" t="inlineStr">
        <is>
          <t>Match the current ID, reviewer, decision timestamp, and proposed hours.</t>
        </is>
      </c>
    </row>
    <row r="4" ht="36" customHeight="1">
      <c r="A4" s="3" t="n"/>
      <c r="B4" s="4" t="n"/>
      <c r="C4" s="3" t="n"/>
      <c r="D4" s="3" t="n"/>
      <c r="E4" s="6" t="n"/>
      <c r="F4" s="3" t="n"/>
      <c r="G4" s="4" t="n"/>
      <c r="H4" s="3" t="n"/>
      <c r="J4" s="8" t="inlineStr">
        <is>
          <t>Event timestamp</t>
        </is>
      </c>
      <c r="K4" s="8" t="inlineStr">
        <is>
          <t>When this manual trail entry was recorded; use the declared local time zone.</t>
        </is>
      </c>
    </row>
    <row r="5" ht="36" customHeight="1">
      <c r="A5" s="3" t="n"/>
      <c r="B5" s="4" t="n"/>
      <c r="C5" s="3" t="n"/>
      <c r="D5" s="3" t="n"/>
      <c r="E5" s="6" t="n"/>
      <c r="F5" s="3" t="n"/>
      <c r="G5" s="4" t="n"/>
      <c r="H5" s="3" t="n"/>
      <c r="J5" s="11" t="inlineStr">
        <is>
          <t>Not immutable</t>
        </is>
      </c>
      <c r="K5" s="11" t="inlineStr">
        <is>
          <t>Append review decisions manually. Entries remain editable.</t>
        </is>
      </c>
    </row>
    <row r="6" ht="36" customHeight="1">
      <c r="A6" s="3" t="n"/>
      <c r="B6" s="4" t="n"/>
      <c r="C6" s="3" t="n"/>
      <c r="D6" s="3" t="n"/>
      <c r="E6" s="6" t="n"/>
      <c r="F6" s="3" t="n"/>
      <c r="G6" s="4" t="n"/>
      <c r="H6" s="3" t="n"/>
    </row>
    <row r="7" ht="36" customHeight="1">
      <c r="A7" s="3" t="n"/>
      <c r="B7" s="4" t="n"/>
      <c r="C7" s="3" t="n"/>
      <c r="D7" s="3" t="n"/>
      <c r="E7" s="6" t="n"/>
      <c r="F7" s="3" t="n"/>
      <c r="G7" s="4" t="n"/>
      <c r="H7" s="3" t="n"/>
    </row>
    <row r="8" ht="36" customHeight="1">
      <c r="A8" s="3" t="n"/>
      <c r="B8" s="4" t="n"/>
      <c r="C8" s="3" t="n"/>
      <c r="D8" s="3" t="n"/>
      <c r="E8" s="6" t="n"/>
      <c r="F8" s="3" t="n"/>
      <c r="G8" s="4" t="n"/>
      <c r="H8" s="3" t="n"/>
    </row>
    <row r="9" ht="36" customHeight="1">
      <c r="A9" s="3" t="n"/>
      <c r="B9" s="4" t="n"/>
      <c r="C9" s="3" t="n"/>
      <c r="D9" s="3" t="n"/>
      <c r="E9" s="6" t="n"/>
      <c r="F9" s="3" t="n"/>
      <c r="G9" s="4" t="n"/>
      <c r="H9" s="3" t="n"/>
    </row>
    <row r="10" ht="36" customHeight="1">
      <c r="A10" s="3" t="n"/>
      <c r="B10" s="4" t="n"/>
      <c r="C10" s="3" t="n"/>
      <c r="D10" s="3" t="n"/>
      <c r="E10" s="6" t="n"/>
      <c r="F10" s="3" t="n"/>
      <c r="G10" s="4" t="n"/>
      <c r="H10" s="3" t="n"/>
    </row>
    <row r="11" ht="36" customHeight="1">
      <c r="A11" s="3" t="n"/>
      <c r="B11" s="4" t="n"/>
      <c r="C11" s="3" t="n"/>
      <c r="D11" s="3" t="n"/>
      <c r="E11" s="6" t="n"/>
      <c r="F11" s="3" t="n"/>
      <c r="G11" s="4" t="n"/>
      <c r="H11" s="3" t="n"/>
    </row>
    <row r="12" ht="36" customHeight="1">
      <c r="A12" s="3" t="n"/>
      <c r="B12" s="4" t="n"/>
      <c r="C12" s="3" t="n"/>
      <c r="D12" s="3" t="n"/>
      <c r="E12" s="6" t="n"/>
      <c r="F12" s="3" t="n"/>
      <c r="G12" s="4" t="n"/>
      <c r="H12" s="3" t="n"/>
    </row>
    <row r="13" ht="36" customHeight="1">
      <c r="A13" s="3" t="n"/>
      <c r="B13" s="4" t="n"/>
      <c r="C13" s="3" t="n"/>
      <c r="D13" s="3" t="n"/>
      <c r="E13" s="6" t="n"/>
      <c r="F13" s="3" t="n"/>
      <c r="G13" s="4" t="n"/>
      <c r="H13" s="3" t="n"/>
    </row>
    <row r="14" ht="36" customHeight="1">
      <c r="A14" s="3" t="n"/>
      <c r="B14" s="4" t="n"/>
      <c r="C14" s="3" t="n"/>
      <c r="D14" s="3" t="n"/>
      <c r="E14" s="6" t="n"/>
      <c r="F14" s="3" t="n"/>
      <c r="G14" s="4" t="n"/>
      <c r="H14" s="3" t="n"/>
    </row>
    <row r="15" ht="36" customHeight="1">
      <c r="A15" s="3" t="n"/>
      <c r="B15" s="4" t="n"/>
      <c r="C15" s="3" t="n"/>
      <c r="D15" s="3" t="n"/>
      <c r="E15" s="6" t="n"/>
      <c r="F15" s="3" t="n"/>
      <c r="G15" s="4" t="n"/>
      <c r="H15" s="3" t="n"/>
    </row>
    <row r="16" ht="36" customHeight="1">
      <c r="A16" s="3" t="n"/>
      <c r="B16" s="4" t="n"/>
      <c r="C16" s="3" t="n"/>
      <c r="D16" s="3" t="n"/>
      <c r="E16" s="6" t="n"/>
      <c r="F16" s="3" t="n"/>
      <c r="G16" s="4" t="n"/>
      <c r="H16" s="3" t="n"/>
    </row>
    <row r="17" ht="36" customHeight="1">
      <c r="A17" s="3" t="n"/>
      <c r="B17" s="4" t="n"/>
      <c r="C17" s="3" t="n"/>
      <c r="D17" s="3" t="n"/>
      <c r="E17" s="6" t="n"/>
      <c r="F17" s="3" t="n"/>
      <c r="G17" s="4" t="n"/>
      <c r="H17" s="3" t="n"/>
    </row>
    <row r="18" ht="36" customHeight="1">
      <c r="A18" s="3" t="n"/>
      <c r="B18" s="4" t="n"/>
      <c r="C18" s="3" t="n"/>
      <c r="D18" s="3" t="n"/>
      <c r="E18" s="6" t="n"/>
      <c r="F18" s="3" t="n"/>
      <c r="G18" s="4" t="n"/>
      <c r="H18" s="3" t="n"/>
    </row>
    <row r="19" ht="36" customHeight="1">
      <c r="A19" s="3" t="n"/>
      <c r="B19" s="4" t="n"/>
      <c r="C19" s="3" t="n"/>
      <c r="D19" s="3" t="n"/>
      <c r="E19" s="6" t="n"/>
      <c r="F19" s="3" t="n"/>
      <c r="G19" s="4" t="n"/>
      <c r="H19" s="3" t="n"/>
    </row>
    <row r="20" ht="36" customHeight="1">
      <c r="A20" s="3" t="n"/>
      <c r="B20" s="4" t="n"/>
      <c r="C20" s="3" t="n"/>
      <c r="D20" s="3" t="n"/>
      <c r="E20" s="6" t="n"/>
      <c r="F20" s="3" t="n"/>
      <c r="G20" s="4" t="n"/>
      <c r="H20" s="3" t="n"/>
    </row>
    <row r="21" ht="36" customHeight="1">
      <c r="A21" s="3" t="n"/>
      <c r="B21" s="4" t="n"/>
      <c r="C21" s="3" t="n"/>
      <c r="D21" s="3" t="n"/>
      <c r="E21" s="6" t="n"/>
      <c r="F21" s="3" t="n"/>
      <c r="G21" s="4" t="n"/>
      <c r="H21" s="3" t="n"/>
    </row>
    <row r="22" ht="36" customHeight="1">
      <c r="A22" s="3" t="n"/>
      <c r="B22" s="4" t="n"/>
      <c r="C22" s="3" t="n"/>
      <c r="D22" s="3" t="n"/>
      <c r="E22" s="6" t="n"/>
      <c r="F22" s="3" t="n"/>
      <c r="G22" s="4" t="n"/>
      <c r="H22" s="3" t="n"/>
    </row>
    <row r="23" ht="36" customHeight="1">
      <c r="A23" s="3" t="n"/>
      <c r="B23" s="4" t="n"/>
      <c r="C23" s="3" t="n"/>
      <c r="D23" s="3" t="n"/>
      <c r="E23" s="6" t="n"/>
      <c r="F23" s="3" t="n"/>
      <c r="G23" s="4" t="n"/>
      <c r="H23" s="3" t="n"/>
    </row>
    <row r="24" ht="36" customHeight="1">
      <c r="A24" s="3" t="n"/>
      <c r="B24" s="4" t="n"/>
      <c r="C24" s="3" t="n"/>
      <c r="D24" s="3" t="n"/>
      <c r="E24" s="6" t="n"/>
      <c r="F24" s="3" t="n"/>
      <c r="G24" s="4" t="n"/>
      <c r="H24" s="3" t="n"/>
    </row>
    <row r="25" ht="36" customHeight="1">
      <c r="A25" s="3" t="n"/>
      <c r="B25" s="4" t="n"/>
      <c r="C25" s="3" t="n"/>
      <c r="D25" s="3" t="n"/>
      <c r="E25" s="6" t="n"/>
      <c r="F25" s="3" t="n"/>
      <c r="G25" s="4" t="n"/>
      <c r="H25" s="3" t="n"/>
    </row>
    <row r="26" ht="36" customHeight="1">
      <c r="A26" s="3" t="n"/>
      <c r="B26" s="4" t="n"/>
      <c r="C26" s="3" t="n"/>
      <c r="D26" s="3" t="n"/>
      <c r="E26" s="6" t="n"/>
      <c r="F26" s="3" t="n"/>
      <c r="G26" s="4" t="n"/>
      <c r="H26" s="3" t="n"/>
    </row>
    <row r="27" ht="36" customHeight="1">
      <c r="A27" s="3" t="n"/>
      <c r="B27" s="4" t="n"/>
      <c r="C27" s="3" t="n"/>
      <c r="D27" s="3" t="n"/>
      <c r="E27" s="6" t="n"/>
      <c r="F27" s="3" t="n"/>
      <c r="G27" s="4" t="n"/>
      <c r="H27" s="3" t="n"/>
    </row>
    <row r="28" ht="36" customHeight="1">
      <c r="A28" s="3" t="n"/>
      <c r="B28" s="4" t="n"/>
      <c r="C28" s="3" t="n"/>
      <c r="D28" s="3" t="n"/>
      <c r="E28" s="6" t="n"/>
      <c r="F28" s="3" t="n"/>
      <c r="G28" s="4" t="n"/>
      <c r="H28" s="3" t="n"/>
    </row>
    <row r="29" ht="36" customHeight="1">
      <c r="A29" s="3" t="n"/>
      <c r="B29" s="4" t="n"/>
      <c r="C29" s="3" t="n"/>
      <c r="D29" s="3" t="n"/>
      <c r="E29" s="6" t="n"/>
      <c r="F29" s="3" t="n"/>
      <c r="G29" s="4" t="n"/>
      <c r="H29" s="3" t="n"/>
    </row>
    <row r="30" ht="36" customHeight="1">
      <c r="A30" s="3" t="n"/>
      <c r="B30" s="4" t="n"/>
      <c r="C30" s="3" t="n"/>
      <c r="D30" s="3" t="n"/>
      <c r="E30" s="6" t="n"/>
      <c r="F30" s="3" t="n"/>
      <c r="G30" s="4" t="n"/>
      <c r="H30" s="3" t="n"/>
    </row>
    <row r="31" ht="36" customHeight="1">
      <c r="A31" s="3" t="n"/>
      <c r="B31" s="4" t="n"/>
      <c r="C31" s="3" t="n"/>
      <c r="D31" s="3" t="n"/>
      <c r="E31" s="6" t="n"/>
      <c r="F31" s="3" t="n"/>
      <c r="G31" s="4" t="n"/>
      <c r="H31" s="3" t="n"/>
    </row>
    <row r="32" ht="36" customHeight="1">
      <c r="A32" s="3" t="n"/>
      <c r="B32" s="4" t="n"/>
      <c r="C32" s="3" t="n"/>
      <c r="D32" s="3" t="n"/>
      <c r="E32" s="6" t="n"/>
      <c r="F32" s="3" t="n"/>
      <c r="G32" s="4" t="n"/>
      <c r="H32" s="3" t="n"/>
    </row>
    <row r="33" ht="36" customHeight="1">
      <c r="A33" s="3" t="n"/>
      <c r="B33" s="4" t="n"/>
      <c r="C33" s="3" t="n"/>
      <c r="D33" s="3" t="n"/>
      <c r="E33" s="6" t="n"/>
      <c r="F33" s="3" t="n"/>
      <c r="G33" s="4" t="n"/>
      <c r="H33" s="3" t="n"/>
    </row>
    <row r="34" ht="36" customHeight="1">
      <c r="A34" s="3" t="n"/>
      <c r="B34" s="4" t="n"/>
      <c r="C34" s="3" t="n"/>
      <c r="D34" s="3" t="n"/>
      <c r="E34" s="6" t="n"/>
      <c r="F34" s="3" t="n"/>
      <c r="G34" s="4" t="n"/>
      <c r="H34" s="3" t="n"/>
    </row>
    <row r="35" ht="36" customHeight="1">
      <c r="A35" s="3" t="n"/>
      <c r="B35" s="4" t="n"/>
      <c r="C35" s="3" t="n"/>
      <c r="D35" s="3" t="n"/>
      <c r="E35" s="6" t="n"/>
      <c r="F35" s="3" t="n"/>
      <c r="G35" s="4" t="n"/>
      <c r="H35" s="3" t="n"/>
    </row>
    <row r="36" ht="36" customHeight="1">
      <c r="A36" s="3" t="n"/>
      <c r="B36" s="4" t="n"/>
      <c r="C36" s="3" t="n"/>
      <c r="D36" s="3" t="n"/>
      <c r="E36" s="6" t="n"/>
      <c r="F36" s="3" t="n"/>
      <c r="G36" s="4" t="n"/>
      <c r="H36" s="3" t="n"/>
    </row>
    <row r="37" ht="36" customHeight="1">
      <c r="A37" s="3" t="n"/>
      <c r="B37" s="4" t="n"/>
      <c r="C37" s="3" t="n"/>
      <c r="D37" s="3" t="n"/>
      <c r="E37" s="6" t="n"/>
      <c r="F37" s="3" t="n"/>
      <c r="G37" s="4" t="n"/>
      <c r="H37" s="3" t="n"/>
    </row>
    <row r="38" ht="36" customHeight="1">
      <c r="A38" s="3" t="n"/>
      <c r="B38" s="4" t="n"/>
      <c r="C38" s="3" t="n"/>
      <c r="D38" s="3" t="n"/>
      <c r="E38" s="6" t="n"/>
      <c r="F38" s="3" t="n"/>
      <c r="G38" s="4" t="n"/>
      <c r="H38" s="3" t="n"/>
    </row>
    <row r="39" ht="36" customHeight="1">
      <c r="A39" s="3" t="n"/>
      <c r="B39" s="4" t="n"/>
      <c r="C39" s="3" t="n"/>
      <c r="D39" s="3" t="n"/>
      <c r="E39" s="6" t="n"/>
      <c r="F39" s="3" t="n"/>
      <c r="G39" s="4" t="n"/>
      <c r="H39" s="3" t="n"/>
    </row>
    <row r="40" ht="36" customHeight="1">
      <c r="A40" s="3" t="n"/>
      <c r="B40" s="4" t="n"/>
      <c r="C40" s="3" t="n"/>
      <c r="D40" s="3" t="n"/>
      <c r="E40" s="6" t="n"/>
      <c r="F40" s="3" t="n"/>
      <c r="G40" s="4" t="n"/>
      <c r="H40" s="3" t="n"/>
    </row>
    <row r="41" ht="36" customHeight="1">
      <c r="A41" s="3" t="n"/>
      <c r="B41" s="4" t="n"/>
      <c r="C41" s="3" t="n"/>
      <c r="D41" s="3" t="n"/>
      <c r="E41" s="6" t="n"/>
      <c r="F41" s="3" t="n"/>
      <c r="G41" s="4" t="n"/>
      <c r="H41" s="3" t="n"/>
    </row>
    <row r="42" ht="36" customHeight="1">
      <c r="A42" s="3" t="n"/>
      <c r="B42" s="4" t="n"/>
      <c r="C42" s="3" t="n"/>
      <c r="D42" s="3" t="n"/>
      <c r="E42" s="6" t="n"/>
      <c r="F42" s="3" t="n"/>
      <c r="G42" s="4" t="n"/>
      <c r="H42" s="3" t="n"/>
    </row>
    <row r="43" ht="36" customHeight="1">
      <c r="A43" s="3" t="n"/>
      <c r="B43" s="4" t="n"/>
      <c r="C43" s="3" t="n"/>
      <c r="D43" s="3" t="n"/>
      <c r="E43" s="6" t="n"/>
      <c r="F43" s="3" t="n"/>
      <c r="G43" s="4" t="n"/>
      <c r="H43" s="3" t="n"/>
    </row>
    <row r="44" ht="36" customHeight="1">
      <c r="A44" s="3" t="n"/>
      <c r="B44" s="4" t="n"/>
      <c r="C44" s="3" t="n"/>
      <c r="D44" s="3" t="n"/>
      <c r="E44" s="6" t="n"/>
      <c r="F44" s="3" t="n"/>
      <c r="G44" s="4" t="n"/>
      <c r="H44" s="3" t="n"/>
    </row>
    <row r="45" ht="36" customHeight="1">
      <c r="A45" s="3" t="n"/>
      <c r="B45" s="4" t="n"/>
      <c r="C45" s="3" t="n"/>
      <c r="D45" s="3" t="n"/>
      <c r="E45" s="6" t="n"/>
      <c r="F45" s="3" t="n"/>
      <c r="G45" s="4" t="n"/>
      <c r="H45" s="3" t="n"/>
    </row>
    <row r="46" ht="36" customHeight="1">
      <c r="A46" s="3" t="n"/>
      <c r="B46" s="4" t="n"/>
      <c r="C46" s="3" t="n"/>
      <c r="D46" s="3" t="n"/>
      <c r="E46" s="6" t="n"/>
      <c r="F46" s="3" t="n"/>
      <c r="G46" s="4" t="n"/>
      <c r="H46" s="3" t="n"/>
    </row>
    <row r="47" ht="36" customHeight="1">
      <c r="A47" s="3" t="n"/>
      <c r="B47" s="4" t="n"/>
      <c r="C47" s="3" t="n"/>
      <c r="D47" s="3" t="n"/>
      <c r="E47" s="6" t="n"/>
      <c r="F47" s="3" t="n"/>
      <c r="G47" s="4" t="n"/>
      <c r="H47" s="3" t="n"/>
    </row>
    <row r="48" ht="36" customHeight="1">
      <c r="A48" s="3" t="n"/>
      <c r="B48" s="4" t="n"/>
      <c r="C48" s="3" t="n"/>
      <c r="D48" s="3" t="n"/>
      <c r="E48" s="6" t="n"/>
      <c r="F48" s="3" t="n"/>
      <c r="G48" s="4" t="n"/>
      <c r="H48" s="3" t="n"/>
    </row>
    <row r="49" ht="36" customHeight="1">
      <c r="A49" s="3" t="n"/>
      <c r="B49" s="4" t="n"/>
      <c r="C49" s="3" t="n"/>
      <c r="D49" s="3" t="n"/>
      <c r="E49" s="6" t="n"/>
      <c r="F49" s="3" t="n"/>
      <c r="G49" s="4" t="n"/>
      <c r="H49" s="3" t="n"/>
    </row>
    <row r="50" ht="36" customHeight="1">
      <c r="A50" s="3" t="n"/>
      <c r="B50" s="4" t="n"/>
      <c r="C50" s="3" t="n"/>
      <c r="D50" s="3" t="n"/>
      <c r="E50" s="6" t="n"/>
      <c r="F50" s="3" t="n"/>
      <c r="G50" s="4" t="n"/>
      <c r="H50" s="3" t="n"/>
    </row>
    <row r="51" ht="36" customHeight="1">
      <c r="A51" s="3" t="n"/>
      <c r="B51" s="4" t="n"/>
      <c r="C51" s="3" t="n"/>
      <c r="D51" s="3" t="n"/>
      <c r="E51" s="6" t="n"/>
      <c r="F51" s="3" t="n"/>
      <c r="G51" s="4" t="n"/>
      <c r="H51" s="3" t="n"/>
    </row>
    <row r="52" ht="36" customHeight="1">
      <c r="A52" s="3" t="n"/>
      <c r="B52" s="4" t="n"/>
      <c r="C52" s="3" t="n"/>
      <c r="D52" s="3" t="n"/>
      <c r="E52" s="6" t="n"/>
      <c r="F52" s="3" t="n"/>
      <c r="G52" s="4" t="n"/>
      <c r="H52" s="3" t="n"/>
    </row>
    <row r="53" ht="36" customHeight="1">
      <c r="A53" s="3" t="n"/>
      <c r="B53" s="4" t="n"/>
      <c r="C53" s="3" t="n"/>
      <c r="D53" s="3" t="n"/>
      <c r="E53" s="6" t="n"/>
      <c r="F53" s="3" t="n"/>
      <c r="G53" s="4" t="n"/>
      <c r="H53" s="3" t="n"/>
    </row>
    <row r="54" ht="36" customHeight="1">
      <c r="A54" s="3" t="n"/>
      <c r="B54" s="4" t="n"/>
      <c r="C54" s="3" t="n"/>
      <c r="D54" s="3" t="n"/>
      <c r="E54" s="6" t="n"/>
      <c r="F54" s="3" t="n"/>
      <c r="G54" s="4" t="n"/>
      <c r="H54" s="3" t="n"/>
    </row>
    <row r="55" ht="36" customHeight="1">
      <c r="A55" s="3" t="n"/>
      <c r="B55" s="4" t="n"/>
      <c r="C55" s="3" t="n"/>
      <c r="D55" s="3" t="n"/>
      <c r="E55" s="6" t="n"/>
      <c r="F55" s="3" t="n"/>
      <c r="G55" s="4" t="n"/>
      <c r="H55" s="3" t="n"/>
    </row>
    <row r="56" ht="36" customHeight="1">
      <c r="A56" s="3" t="n"/>
      <c r="B56" s="4" t="n"/>
      <c r="C56" s="3" t="n"/>
      <c r="D56" s="3" t="n"/>
      <c r="E56" s="6" t="n"/>
      <c r="F56" s="3" t="n"/>
      <c r="G56" s="4" t="n"/>
      <c r="H56" s="3" t="n"/>
    </row>
    <row r="57" ht="36" customHeight="1">
      <c r="A57" s="3" t="n"/>
      <c r="B57" s="4" t="n"/>
      <c r="C57" s="3" t="n"/>
      <c r="D57" s="3" t="n"/>
      <c r="E57" s="6" t="n"/>
      <c r="F57" s="3" t="n"/>
      <c r="G57" s="4" t="n"/>
      <c r="H57" s="3" t="n"/>
    </row>
    <row r="58" ht="36" customHeight="1">
      <c r="A58" s="3" t="n"/>
      <c r="B58" s="4" t="n"/>
      <c r="C58" s="3" t="n"/>
      <c r="D58" s="3" t="n"/>
      <c r="E58" s="6" t="n"/>
      <c r="F58" s="3" t="n"/>
      <c r="G58" s="4" t="n"/>
      <c r="H58" s="3" t="n"/>
    </row>
    <row r="59" ht="36" customHeight="1">
      <c r="A59" s="3" t="n"/>
      <c r="B59" s="4" t="n"/>
      <c r="C59" s="3" t="n"/>
      <c r="D59" s="3" t="n"/>
      <c r="E59" s="6" t="n"/>
      <c r="F59" s="3" t="n"/>
      <c r="G59" s="4" t="n"/>
      <c r="H59" s="3" t="n"/>
    </row>
    <row r="60" ht="36" customHeight="1">
      <c r="A60" s="3" t="n"/>
      <c r="B60" s="4" t="n"/>
      <c r="C60" s="3" t="n"/>
      <c r="D60" s="3" t="n"/>
      <c r="E60" s="6" t="n"/>
      <c r="F60" s="3" t="n"/>
      <c r="G60" s="4" t="n"/>
      <c r="H60" s="3" t="n"/>
    </row>
    <row r="61" ht="36" customHeight="1">
      <c r="A61" s="3" t="n"/>
      <c r="B61" s="4" t="n"/>
      <c r="C61" s="3" t="n"/>
      <c r="D61" s="3" t="n"/>
      <c r="E61" s="6" t="n"/>
      <c r="F61" s="3" t="n"/>
      <c r="G61" s="4" t="n"/>
      <c r="H61" s="3" t="n"/>
    </row>
    <row r="62" ht="36" customHeight="1">
      <c r="A62" s="3" t="n"/>
      <c r="B62" s="4" t="n"/>
      <c r="C62" s="3" t="n"/>
      <c r="D62" s="3" t="n"/>
      <c r="E62" s="6" t="n"/>
      <c r="F62" s="3" t="n"/>
      <c r="G62" s="4" t="n"/>
      <c r="H62" s="3" t="n"/>
    </row>
    <row r="63" ht="36" customHeight="1">
      <c r="A63" s="3" t="n"/>
      <c r="B63" s="4" t="n"/>
      <c r="C63" s="3" t="n"/>
      <c r="D63" s="3" t="n"/>
      <c r="E63" s="6" t="n"/>
      <c r="F63" s="3" t="n"/>
      <c r="G63" s="4" t="n"/>
      <c r="H63" s="3" t="n"/>
    </row>
    <row r="64" ht="36" customHeight="1">
      <c r="A64" s="3" t="n"/>
      <c r="B64" s="4" t="n"/>
      <c r="C64" s="3" t="n"/>
      <c r="D64" s="3" t="n"/>
      <c r="E64" s="6" t="n"/>
      <c r="F64" s="3" t="n"/>
      <c r="G64" s="4" t="n"/>
      <c r="H64" s="3" t="n"/>
    </row>
    <row r="65" ht="36" customHeight="1">
      <c r="A65" s="3" t="n"/>
      <c r="B65" s="4" t="n"/>
      <c r="C65" s="3" t="n"/>
      <c r="D65" s="3" t="n"/>
      <c r="E65" s="6" t="n"/>
      <c r="F65" s="3" t="n"/>
      <c r="G65" s="4" t="n"/>
      <c r="H65" s="3" t="n"/>
    </row>
    <row r="66" ht="36" customHeight="1">
      <c r="A66" s="3" t="n"/>
      <c r="B66" s="4" t="n"/>
      <c r="C66" s="3" t="n"/>
      <c r="D66" s="3" t="n"/>
      <c r="E66" s="6" t="n"/>
      <c r="F66" s="3" t="n"/>
      <c r="G66" s="4" t="n"/>
      <c r="H66" s="3" t="n"/>
    </row>
    <row r="67" ht="36" customHeight="1">
      <c r="A67" s="3" t="n"/>
      <c r="B67" s="4" t="n"/>
      <c r="C67" s="3" t="n"/>
      <c r="D67" s="3" t="n"/>
      <c r="E67" s="6" t="n"/>
      <c r="F67" s="3" t="n"/>
      <c r="G67" s="4" t="n"/>
      <c r="H67" s="3" t="n"/>
    </row>
    <row r="68" ht="36" customHeight="1">
      <c r="A68" s="3" t="n"/>
      <c r="B68" s="4" t="n"/>
      <c r="C68" s="3" t="n"/>
      <c r="D68" s="3" t="n"/>
      <c r="E68" s="6" t="n"/>
      <c r="F68" s="3" t="n"/>
      <c r="G68" s="4" t="n"/>
      <c r="H68" s="3" t="n"/>
    </row>
    <row r="69" ht="36" customHeight="1">
      <c r="A69" s="3" t="n"/>
      <c r="B69" s="4" t="n"/>
      <c r="C69" s="3" t="n"/>
      <c r="D69" s="3" t="n"/>
      <c r="E69" s="6" t="n"/>
      <c r="F69" s="3" t="n"/>
      <c r="G69" s="4" t="n"/>
      <c r="H69" s="3" t="n"/>
    </row>
    <row r="70" ht="36" customHeight="1">
      <c r="A70" s="3" t="n"/>
      <c r="B70" s="4" t="n"/>
      <c r="C70" s="3" t="n"/>
      <c r="D70" s="3" t="n"/>
      <c r="E70" s="6" t="n"/>
      <c r="F70" s="3" t="n"/>
      <c r="G70" s="4" t="n"/>
      <c r="H70" s="3" t="n"/>
    </row>
    <row r="71" ht="36" customHeight="1">
      <c r="A71" s="3" t="n"/>
      <c r="B71" s="4" t="n"/>
      <c r="C71" s="3" t="n"/>
      <c r="D71" s="3" t="n"/>
      <c r="E71" s="6" t="n"/>
      <c r="F71" s="3" t="n"/>
      <c r="G71" s="4" t="n"/>
      <c r="H71" s="3" t="n"/>
    </row>
    <row r="72" ht="36" customHeight="1">
      <c r="A72" s="3" t="n"/>
      <c r="B72" s="4" t="n"/>
      <c r="C72" s="3" t="n"/>
      <c r="D72" s="3" t="n"/>
      <c r="E72" s="6" t="n"/>
      <c r="F72" s="3" t="n"/>
      <c r="G72" s="4" t="n"/>
      <c r="H72" s="3" t="n"/>
    </row>
    <row r="73" ht="36" customHeight="1">
      <c r="A73" s="3" t="n"/>
      <c r="B73" s="4" t="n"/>
      <c r="C73" s="3" t="n"/>
      <c r="D73" s="3" t="n"/>
      <c r="E73" s="6" t="n"/>
      <c r="F73" s="3" t="n"/>
      <c r="G73" s="4" t="n"/>
      <c r="H73" s="3" t="n"/>
    </row>
    <row r="74" ht="36" customHeight="1">
      <c r="A74" s="3" t="n"/>
      <c r="B74" s="4" t="n"/>
      <c r="C74" s="3" t="n"/>
      <c r="D74" s="3" t="n"/>
      <c r="E74" s="6" t="n"/>
      <c r="F74" s="3" t="n"/>
      <c r="G74" s="4" t="n"/>
      <c r="H74" s="3" t="n"/>
    </row>
    <row r="75" ht="36" customHeight="1">
      <c r="A75" s="3" t="n"/>
      <c r="B75" s="4" t="n"/>
      <c r="C75" s="3" t="n"/>
      <c r="D75" s="3" t="n"/>
      <c r="E75" s="6" t="n"/>
      <c r="F75" s="3" t="n"/>
      <c r="G75" s="4" t="n"/>
      <c r="H75" s="3" t="n"/>
    </row>
    <row r="76" ht="36" customHeight="1">
      <c r="A76" s="3" t="n"/>
      <c r="B76" s="4" t="n"/>
      <c r="C76" s="3" t="n"/>
      <c r="D76" s="3" t="n"/>
      <c r="E76" s="6" t="n"/>
      <c r="F76" s="3" t="n"/>
      <c r="G76" s="4" t="n"/>
      <c r="H76" s="3" t="n"/>
    </row>
    <row r="77" ht="36" customHeight="1">
      <c r="A77" s="3" t="n"/>
      <c r="B77" s="4" t="n"/>
      <c r="C77" s="3" t="n"/>
      <c r="D77" s="3" t="n"/>
      <c r="E77" s="6" t="n"/>
      <c r="F77" s="3" t="n"/>
      <c r="G77" s="4" t="n"/>
      <c r="H77" s="3" t="n"/>
    </row>
    <row r="78" ht="36" customHeight="1">
      <c r="A78" s="3" t="n"/>
      <c r="B78" s="4" t="n"/>
      <c r="C78" s="3" t="n"/>
      <c r="D78" s="3" t="n"/>
      <c r="E78" s="6" t="n"/>
      <c r="F78" s="3" t="n"/>
      <c r="G78" s="4" t="n"/>
      <c r="H78" s="3" t="n"/>
    </row>
    <row r="79" ht="36" customHeight="1">
      <c r="A79" s="3" t="n"/>
      <c r="B79" s="4" t="n"/>
      <c r="C79" s="3" t="n"/>
      <c r="D79" s="3" t="n"/>
      <c r="E79" s="6" t="n"/>
      <c r="F79" s="3" t="n"/>
      <c r="G79" s="4" t="n"/>
      <c r="H79" s="3" t="n"/>
    </row>
    <row r="80" ht="36" customHeight="1">
      <c r="A80" s="3" t="n"/>
      <c r="B80" s="4" t="n"/>
      <c r="C80" s="3" t="n"/>
      <c r="D80" s="3" t="n"/>
      <c r="E80" s="6" t="n"/>
      <c r="F80" s="3" t="n"/>
      <c r="G80" s="4" t="n"/>
      <c r="H80" s="3" t="n"/>
    </row>
    <row r="81" ht="36" customHeight="1">
      <c r="A81" s="3" t="n"/>
      <c r="B81" s="4" t="n"/>
      <c r="C81" s="3" t="n"/>
      <c r="D81" s="3" t="n"/>
      <c r="E81" s="6" t="n"/>
      <c r="F81" s="3" t="n"/>
      <c r="G81" s="4" t="n"/>
      <c r="H81" s="3" t="n"/>
    </row>
    <row r="82" ht="36" customHeight="1">
      <c r="A82" s="3" t="n"/>
      <c r="B82" s="4" t="n"/>
      <c r="C82" s="3" t="n"/>
      <c r="D82" s="3" t="n"/>
      <c r="E82" s="6" t="n"/>
      <c r="F82" s="3" t="n"/>
      <c r="G82" s="4" t="n"/>
      <c r="H82" s="3" t="n"/>
    </row>
    <row r="83" ht="36" customHeight="1">
      <c r="A83" s="3" t="n"/>
      <c r="B83" s="4" t="n"/>
      <c r="C83" s="3" t="n"/>
      <c r="D83" s="3" t="n"/>
      <c r="E83" s="6" t="n"/>
      <c r="F83" s="3" t="n"/>
      <c r="G83" s="4" t="n"/>
      <c r="H83" s="3" t="n"/>
    </row>
    <row r="84" ht="36" customHeight="1">
      <c r="A84" s="3" t="n"/>
      <c r="B84" s="4" t="n"/>
      <c r="C84" s="3" t="n"/>
      <c r="D84" s="3" t="n"/>
      <c r="E84" s="6" t="n"/>
      <c r="F84" s="3" t="n"/>
      <c r="G84" s="4" t="n"/>
      <c r="H84" s="3" t="n"/>
    </row>
    <row r="85" ht="36" customHeight="1">
      <c r="A85" s="3" t="n"/>
      <c r="B85" s="4" t="n"/>
      <c r="C85" s="3" t="n"/>
      <c r="D85" s="3" t="n"/>
      <c r="E85" s="6" t="n"/>
      <c r="F85" s="3" t="n"/>
      <c r="G85" s="4" t="n"/>
      <c r="H85" s="3" t="n"/>
    </row>
    <row r="86" ht="36" customHeight="1">
      <c r="A86" s="3" t="n"/>
      <c r="B86" s="4" t="n"/>
      <c r="C86" s="3" t="n"/>
      <c r="D86" s="3" t="n"/>
      <c r="E86" s="6" t="n"/>
      <c r="F86" s="3" t="n"/>
      <c r="G86" s="4" t="n"/>
      <c r="H86" s="3" t="n"/>
    </row>
    <row r="87" ht="36" customHeight="1">
      <c r="A87" s="3" t="n"/>
      <c r="B87" s="4" t="n"/>
      <c r="C87" s="3" t="n"/>
      <c r="D87" s="3" t="n"/>
      <c r="E87" s="6" t="n"/>
      <c r="F87" s="3" t="n"/>
      <c r="G87" s="4" t="n"/>
      <c r="H87" s="3" t="n"/>
    </row>
    <row r="88" ht="36" customHeight="1">
      <c r="A88" s="3" t="n"/>
      <c r="B88" s="4" t="n"/>
      <c r="C88" s="3" t="n"/>
      <c r="D88" s="3" t="n"/>
      <c r="E88" s="6" t="n"/>
      <c r="F88" s="3" t="n"/>
      <c r="G88" s="4" t="n"/>
      <c r="H88" s="3" t="n"/>
    </row>
    <row r="89" ht="36" customHeight="1">
      <c r="A89" s="3" t="n"/>
      <c r="B89" s="4" t="n"/>
      <c r="C89" s="3" t="n"/>
      <c r="D89" s="3" t="n"/>
      <c r="E89" s="6" t="n"/>
      <c r="F89" s="3" t="n"/>
      <c r="G89" s="4" t="n"/>
      <c r="H89" s="3" t="n"/>
    </row>
    <row r="90" ht="36" customHeight="1">
      <c r="A90" s="3" t="n"/>
      <c r="B90" s="4" t="n"/>
      <c r="C90" s="3" t="n"/>
      <c r="D90" s="3" t="n"/>
      <c r="E90" s="6" t="n"/>
      <c r="F90" s="3" t="n"/>
      <c r="G90" s="4" t="n"/>
      <c r="H90" s="3" t="n"/>
    </row>
    <row r="91" ht="36" customHeight="1">
      <c r="A91" s="3" t="n"/>
      <c r="B91" s="4" t="n"/>
      <c r="C91" s="3" t="n"/>
      <c r="D91" s="3" t="n"/>
      <c r="E91" s="6" t="n"/>
      <c r="F91" s="3" t="n"/>
      <c r="G91" s="4" t="n"/>
      <c r="H91" s="3" t="n"/>
    </row>
    <row r="92" ht="36" customHeight="1">
      <c r="A92" s="3" t="n"/>
      <c r="B92" s="4" t="n"/>
      <c r="C92" s="3" t="n"/>
      <c r="D92" s="3" t="n"/>
      <c r="E92" s="6" t="n"/>
      <c r="F92" s="3" t="n"/>
      <c r="G92" s="4" t="n"/>
      <c r="H92" s="3" t="n"/>
    </row>
    <row r="93" ht="36" customHeight="1">
      <c r="A93" s="3" t="n"/>
      <c r="B93" s="4" t="n"/>
      <c r="C93" s="3" t="n"/>
      <c r="D93" s="3" t="n"/>
      <c r="E93" s="6" t="n"/>
      <c r="F93" s="3" t="n"/>
      <c r="G93" s="4" t="n"/>
      <c r="H93" s="3" t="n"/>
    </row>
    <row r="94" ht="36" customHeight="1">
      <c r="A94" s="3" t="n"/>
      <c r="B94" s="4" t="n"/>
      <c r="C94" s="3" t="n"/>
      <c r="D94" s="3" t="n"/>
      <c r="E94" s="6" t="n"/>
      <c r="F94" s="3" t="n"/>
      <c r="G94" s="4" t="n"/>
      <c r="H94" s="3" t="n"/>
    </row>
    <row r="95" ht="36" customHeight="1">
      <c r="A95" s="3" t="n"/>
      <c r="B95" s="4" t="n"/>
      <c r="C95" s="3" t="n"/>
      <c r="D95" s="3" t="n"/>
      <c r="E95" s="6" t="n"/>
      <c r="F95" s="3" t="n"/>
      <c r="G95" s="4" t="n"/>
      <c r="H95" s="3" t="n"/>
    </row>
    <row r="96" ht="36" customHeight="1">
      <c r="A96" s="3" t="n"/>
      <c r="B96" s="4" t="n"/>
      <c r="C96" s="3" t="n"/>
      <c r="D96" s="3" t="n"/>
      <c r="E96" s="6" t="n"/>
      <c r="F96" s="3" t="n"/>
      <c r="G96" s="4" t="n"/>
      <c r="H96" s="3" t="n"/>
    </row>
    <row r="97" ht="36" customHeight="1">
      <c r="A97" s="3" t="n"/>
      <c r="B97" s="4" t="n"/>
      <c r="C97" s="3" t="n"/>
      <c r="D97" s="3" t="n"/>
      <c r="E97" s="6" t="n"/>
      <c r="F97" s="3" t="n"/>
      <c r="G97" s="4" t="n"/>
      <c r="H97" s="3" t="n"/>
    </row>
    <row r="98" ht="36" customHeight="1">
      <c r="A98" s="3" t="n"/>
      <c r="B98" s="4" t="n"/>
      <c r="C98" s="3" t="n"/>
      <c r="D98" s="3" t="n"/>
      <c r="E98" s="6" t="n"/>
      <c r="F98" s="3" t="n"/>
      <c r="G98" s="4" t="n"/>
      <c r="H98" s="3" t="n"/>
    </row>
    <row r="99" ht="36" customHeight="1">
      <c r="A99" s="3" t="n"/>
      <c r="B99" s="4" t="n"/>
      <c r="C99" s="3" t="n"/>
      <c r="D99" s="3" t="n"/>
      <c r="E99" s="6" t="n"/>
      <c r="F99" s="3" t="n"/>
      <c r="G99" s="4" t="n"/>
      <c r="H99" s="3" t="n"/>
    </row>
    <row r="100" ht="36" customHeight="1">
      <c r="A100" s="3" t="n"/>
      <c r="B100" s="4" t="n"/>
      <c r="C100" s="3" t="n"/>
      <c r="D100" s="3" t="n"/>
      <c r="E100" s="6" t="n"/>
      <c r="F100" s="3" t="n"/>
      <c r="G100" s="4" t="n"/>
      <c r="H100" s="3" t="n"/>
    </row>
    <row r="101" ht="36" customHeight="1">
      <c r="A101" s="3" t="n"/>
      <c r="B101" s="4" t="n"/>
      <c r="C101" s="3" t="n"/>
      <c r="D101" s="3" t="n"/>
      <c r="E101" s="6" t="n"/>
      <c r="F101" s="3" t="n"/>
      <c r="G101" s="4" t="n"/>
      <c r="H101" s="3" t="n"/>
    </row>
    <row r="102" ht="36" customHeight="1">
      <c r="A102" s="3" t="n"/>
      <c r="B102" s="4" t="n"/>
      <c r="C102" s="3" t="n"/>
      <c r="D102" s="3" t="n"/>
      <c r="E102" s="6" t="n"/>
      <c r="F102" s="3" t="n"/>
      <c r="G102" s="4" t="n"/>
      <c r="H102" s="3" t="n"/>
    </row>
    <row r="103" ht="36" customHeight="1">
      <c r="A103" s="3" t="n"/>
      <c r="B103" s="4" t="n"/>
      <c r="C103" s="3" t="n"/>
      <c r="D103" s="3" t="n"/>
      <c r="E103" s="6" t="n"/>
      <c r="F103" s="3" t="n"/>
      <c r="G103" s="4" t="n"/>
      <c r="H103" s="3" t="n"/>
    </row>
    <row r="104" ht="36" customHeight="1">
      <c r="A104" s="3" t="n"/>
      <c r="B104" s="4" t="n"/>
      <c r="C104" s="3" t="n"/>
      <c r="D104" s="3" t="n"/>
      <c r="E104" s="6" t="n"/>
      <c r="F104" s="3" t="n"/>
      <c r="G104" s="4" t="n"/>
      <c r="H104" s="3" t="n"/>
    </row>
    <row r="105" ht="36" customHeight="1">
      <c r="A105" s="3" t="n"/>
      <c r="B105" s="4" t="n"/>
      <c r="C105" s="3" t="n"/>
      <c r="D105" s="3" t="n"/>
      <c r="E105" s="6" t="n"/>
      <c r="F105" s="3" t="n"/>
      <c r="G105" s="4" t="n"/>
      <c r="H105" s="3" t="n"/>
    </row>
    <row r="106" ht="36" customHeight="1">
      <c r="A106" s="3" t="n"/>
      <c r="B106" s="4" t="n"/>
      <c r="C106" s="3" t="n"/>
      <c r="D106" s="3" t="n"/>
      <c r="E106" s="6" t="n"/>
      <c r="F106" s="3" t="n"/>
      <c r="G106" s="4" t="n"/>
      <c r="H106" s="3" t="n"/>
    </row>
    <row r="107" ht="36" customHeight="1">
      <c r="A107" s="3" t="n"/>
      <c r="B107" s="4" t="n"/>
      <c r="C107" s="3" t="n"/>
      <c r="D107" s="3" t="n"/>
      <c r="E107" s="6" t="n"/>
      <c r="F107" s="3" t="n"/>
      <c r="G107" s="4" t="n"/>
      <c r="H107" s="3" t="n"/>
    </row>
    <row r="108" ht="36" customHeight="1">
      <c r="A108" s="3" t="n"/>
      <c r="B108" s="4" t="n"/>
      <c r="C108" s="3" t="n"/>
      <c r="D108" s="3" t="n"/>
      <c r="E108" s="6" t="n"/>
      <c r="F108" s="3" t="n"/>
      <c r="G108" s="4" t="n"/>
      <c r="H108" s="3" t="n"/>
    </row>
    <row r="109" ht="36" customHeight="1">
      <c r="A109" s="3" t="n"/>
      <c r="B109" s="4" t="n"/>
      <c r="C109" s="3" t="n"/>
      <c r="D109" s="3" t="n"/>
      <c r="E109" s="6" t="n"/>
      <c r="F109" s="3" t="n"/>
      <c r="G109" s="4" t="n"/>
      <c r="H109" s="3" t="n"/>
    </row>
    <row r="110" ht="36" customHeight="1">
      <c r="A110" s="3" t="n"/>
      <c r="B110" s="4" t="n"/>
      <c r="C110" s="3" t="n"/>
      <c r="D110" s="3" t="n"/>
      <c r="E110" s="6" t="n"/>
      <c r="F110" s="3" t="n"/>
      <c r="G110" s="4" t="n"/>
      <c r="H110" s="3" t="n"/>
    </row>
    <row r="111" ht="36" customHeight="1">
      <c r="A111" s="3" t="n"/>
      <c r="B111" s="4" t="n"/>
      <c r="C111" s="3" t="n"/>
      <c r="D111" s="3" t="n"/>
      <c r="E111" s="6" t="n"/>
      <c r="F111" s="3" t="n"/>
      <c r="G111" s="4" t="n"/>
      <c r="H111" s="3" t="n"/>
    </row>
    <row r="112" ht="36" customHeight="1">
      <c r="A112" s="3" t="n"/>
      <c r="B112" s="4" t="n"/>
      <c r="C112" s="3" t="n"/>
      <c r="D112" s="3" t="n"/>
      <c r="E112" s="6" t="n"/>
      <c r="F112" s="3" t="n"/>
      <c r="G112" s="4" t="n"/>
      <c r="H112" s="3" t="n"/>
    </row>
    <row r="113" ht="36" customHeight="1">
      <c r="A113" s="3" t="n"/>
      <c r="B113" s="4" t="n"/>
      <c r="C113" s="3" t="n"/>
      <c r="D113" s="3" t="n"/>
      <c r="E113" s="6" t="n"/>
      <c r="F113" s="3" t="n"/>
      <c r="G113" s="4" t="n"/>
      <c r="H113" s="3" t="n"/>
    </row>
    <row r="114" ht="36" customHeight="1">
      <c r="A114" s="3" t="n"/>
      <c r="B114" s="4" t="n"/>
      <c r="C114" s="3" t="n"/>
      <c r="D114" s="3" t="n"/>
      <c r="E114" s="6" t="n"/>
      <c r="F114" s="3" t="n"/>
      <c r="G114" s="4" t="n"/>
      <c r="H114" s="3" t="n"/>
    </row>
    <row r="115" ht="36" customHeight="1">
      <c r="A115" s="3" t="n"/>
      <c r="B115" s="4" t="n"/>
      <c r="C115" s="3" t="n"/>
      <c r="D115" s="3" t="n"/>
      <c r="E115" s="6" t="n"/>
      <c r="F115" s="3" t="n"/>
      <c r="G115" s="4" t="n"/>
      <c r="H115" s="3" t="n"/>
    </row>
    <row r="116" ht="36" customHeight="1">
      <c r="A116" s="3" t="n"/>
      <c r="B116" s="4" t="n"/>
      <c r="C116" s="3" t="n"/>
      <c r="D116" s="3" t="n"/>
      <c r="E116" s="6" t="n"/>
      <c r="F116" s="3" t="n"/>
      <c r="G116" s="4" t="n"/>
      <c r="H116" s="3" t="n"/>
    </row>
    <row r="117" ht="36" customHeight="1">
      <c r="A117" s="3" t="n"/>
      <c r="B117" s="4" t="n"/>
      <c r="C117" s="3" t="n"/>
      <c r="D117" s="3" t="n"/>
      <c r="E117" s="6" t="n"/>
      <c r="F117" s="3" t="n"/>
      <c r="G117" s="4" t="n"/>
      <c r="H117" s="3" t="n"/>
    </row>
    <row r="118" ht="36" customHeight="1">
      <c r="A118" s="3" t="n"/>
      <c r="B118" s="4" t="n"/>
      <c r="C118" s="3" t="n"/>
      <c r="D118" s="3" t="n"/>
      <c r="E118" s="6" t="n"/>
      <c r="F118" s="3" t="n"/>
      <c r="G118" s="4" t="n"/>
      <c r="H118" s="3" t="n"/>
    </row>
    <row r="119" ht="36" customHeight="1">
      <c r="A119" s="3" t="n"/>
      <c r="B119" s="4" t="n"/>
      <c r="C119" s="3" t="n"/>
      <c r="D119" s="3" t="n"/>
      <c r="E119" s="6" t="n"/>
      <c r="F119" s="3" t="n"/>
      <c r="G119" s="4" t="n"/>
      <c r="H119" s="3" t="n"/>
    </row>
    <row r="120" ht="36" customHeight="1">
      <c r="A120" s="3" t="n"/>
      <c r="B120" s="4" t="n"/>
      <c r="C120" s="3" t="n"/>
      <c r="D120" s="3" t="n"/>
      <c r="E120" s="6" t="n"/>
      <c r="F120" s="3" t="n"/>
      <c r="G120" s="4" t="n"/>
      <c r="H120" s="3" t="n"/>
    </row>
    <row r="121" ht="36" customHeight="1">
      <c r="A121" s="3" t="n"/>
      <c r="B121" s="4" t="n"/>
      <c r="C121" s="3" t="n"/>
      <c r="D121" s="3" t="n"/>
      <c r="E121" s="6" t="n"/>
      <c r="F121" s="3" t="n"/>
      <c r="G121" s="4" t="n"/>
      <c r="H121" s="3" t="n"/>
    </row>
    <row r="122" ht="36" customHeight="1">
      <c r="A122" s="3" t="n"/>
      <c r="B122" s="4" t="n"/>
      <c r="C122" s="3" t="n"/>
      <c r="D122" s="3" t="n"/>
      <c r="E122" s="6" t="n"/>
      <c r="F122" s="3" t="n"/>
      <c r="G122" s="4" t="n"/>
      <c r="H122" s="3" t="n"/>
    </row>
    <row r="123" ht="36" customHeight="1">
      <c r="A123" s="3" t="n"/>
      <c r="B123" s="4" t="n"/>
      <c r="C123" s="3" t="n"/>
      <c r="D123" s="3" t="n"/>
      <c r="E123" s="6" t="n"/>
      <c r="F123" s="3" t="n"/>
      <c r="G123" s="4" t="n"/>
      <c r="H123" s="3" t="n"/>
    </row>
    <row r="124" ht="36" customHeight="1">
      <c r="A124" s="3" t="n"/>
      <c r="B124" s="4" t="n"/>
      <c r="C124" s="3" t="n"/>
      <c r="D124" s="3" t="n"/>
      <c r="E124" s="6" t="n"/>
      <c r="F124" s="3" t="n"/>
      <c r="G124" s="4" t="n"/>
      <c r="H124" s="3" t="n"/>
    </row>
    <row r="125" ht="36" customHeight="1">
      <c r="A125" s="3" t="n"/>
      <c r="B125" s="4" t="n"/>
      <c r="C125" s="3" t="n"/>
      <c r="D125" s="3" t="n"/>
      <c r="E125" s="6" t="n"/>
      <c r="F125" s="3" t="n"/>
      <c r="G125" s="4" t="n"/>
      <c r="H125" s="3" t="n"/>
    </row>
    <row r="126" ht="36" customHeight="1">
      <c r="A126" s="3" t="n"/>
      <c r="B126" s="4" t="n"/>
      <c r="C126" s="3" t="n"/>
      <c r="D126" s="3" t="n"/>
      <c r="E126" s="6" t="n"/>
      <c r="F126" s="3" t="n"/>
      <c r="G126" s="4" t="n"/>
      <c r="H126" s="3" t="n"/>
    </row>
    <row r="127" ht="36" customHeight="1">
      <c r="A127" s="3" t="n"/>
      <c r="B127" s="4" t="n"/>
      <c r="C127" s="3" t="n"/>
      <c r="D127" s="3" t="n"/>
      <c r="E127" s="6" t="n"/>
      <c r="F127" s="3" t="n"/>
      <c r="G127" s="4" t="n"/>
      <c r="H127" s="3" t="n"/>
    </row>
    <row r="128" ht="36" customHeight="1">
      <c r="A128" s="3" t="n"/>
      <c r="B128" s="4" t="n"/>
      <c r="C128" s="3" t="n"/>
      <c r="D128" s="3" t="n"/>
      <c r="E128" s="6" t="n"/>
      <c r="F128" s="3" t="n"/>
      <c r="G128" s="4" t="n"/>
      <c r="H128" s="3" t="n"/>
    </row>
    <row r="129" ht="36" customHeight="1">
      <c r="A129" s="3" t="n"/>
      <c r="B129" s="4" t="n"/>
      <c r="C129" s="3" t="n"/>
      <c r="D129" s="3" t="n"/>
      <c r="E129" s="6" t="n"/>
      <c r="F129" s="3" t="n"/>
      <c r="G129" s="4" t="n"/>
      <c r="H129" s="3" t="n"/>
    </row>
    <row r="130" ht="36" customHeight="1">
      <c r="A130" s="3" t="n"/>
      <c r="B130" s="4" t="n"/>
      <c r="C130" s="3" t="n"/>
      <c r="D130" s="3" t="n"/>
      <c r="E130" s="6" t="n"/>
      <c r="F130" s="3" t="n"/>
      <c r="G130" s="4" t="n"/>
      <c r="H130" s="3" t="n"/>
    </row>
    <row r="131" ht="36" customHeight="1">
      <c r="A131" s="3" t="n"/>
      <c r="B131" s="4" t="n"/>
      <c r="C131" s="3" t="n"/>
      <c r="D131" s="3" t="n"/>
      <c r="E131" s="6" t="n"/>
      <c r="F131" s="3" t="n"/>
      <c r="G131" s="4" t="n"/>
      <c r="H131" s="3" t="n"/>
    </row>
    <row r="132" ht="36" customHeight="1">
      <c r="A132" s="3" t="n"/>
      <c r="B132" s="4" t="n"/>
      <c r="C132" s="3" t="n"/>
      <c r="D132" s="3" t="n"/>
      <c r="E132" s="6" t="n"/>
      <c r="F132" s="3" t="n"/>
      <c r="G132" s="4" t="n"/>
      <c r="H132" s="3" t="n"/>
    </row>
    <row r="133" ht="36" customHeight="1">
      <c r="A133" s="3" t="n"/>
      <c r="B133" s="4" t="n"/>
      <c r="C133" s="3" t="n"/>
      <c r="D133" s="3" t="n"/>
      <c r="E133" s="6" t="n"/>
      <c r="F133" s="3" t="n"/>
      <c r="G133" s="4" t="n"/>
      <c r="H133" s="3" t="n"/>
    </row>
    <row r="134" ht="36" customHeight="1">
      <c r="A134" s="3" t="n"/>
      <c r="B134" s="4" t="n"/>
      <c r="C134" s="3" t="n"/>
      <c r="D134" s="3" t="n"/>
      <c r="E134" s="6" t="n"/>
      <c r="F134" s="3" t="n"/>
      <c r="G134" s="4" t="n"/>
      <c r="H134" s="3" t="n"/>
    </row>
    <row r="135" ht="36" customHeight="1">
      <c r="A135" s="3" t="n"/>
      <c r="B135" s="4" t="n"/>
      <c r="C135" s="3" t="n"/>
      <c r="D135" s="3" t="n"/>
      <c r="E135" s="6" t="n"/>
      <c r="F135" s="3" t="n"/>
      <c r="G135" s="4" t="n"/>
      <c r="H135" s="3" t="n"/>
    </row>
    <row r="136" ht="36" customHeight="1">
      <c r="A136" s="3" t="n"/>
      <c r="B136" s="4" t="n"/>
      <c r="C136" s="3" t="n"/>
      <c r="D136" s="3" t="n"/>
      <c r="E136" s="6" t="n"/>
      <c r="F136" s="3" t="n"/>
      <c r="G136" s="4" t="n"/>
      <c r="H136" s="3" t="n"/>
    </row>
    <row r="137" ht="36" customHeight="1">
      <c r="A137" s="3" t="n"/>
      <c r="B137" s="4" t="n"/>
      <c r="C137" s="3" t="n"/>
      <c r="D137" s="3" t="n"/>
      <c r="E137" s="6" t="n"/>
      <c r="F137" s="3" t="n"/>
      <c r="G137" s="4" t="n"/>
      <c r="H137" s="3" t="n"/>
    </row>
    <row r="138" ht="36" customHeight="1">
      <c r="A138" s="3" t="n"/>
      <c r="B138" s="4" t="n"/>
      <c r="C138" s="3" t="n"/>
      <c r="D138" s="3" t="n"/>
      <c r="E138" s="6" t="n"/>
      <c r="F138" s="3" t="n"/>
      <c r="G138" s="4" t="n"/>
      <c r="H138" s="3" t="n"/>
    </row>
    <row r="139" ht="36" customHeight="1">
      <c r="A139" s="3" t="n"/>
      <c r="B139" s="4" t="n"/>
      <c r="C139" s="3" t="n"/>
      <c r="D139" s="3" t="n"/>
      <c r="E139" s="6" t="n"/>
      <c r="F139" s="3" t="n"/>
      <c r="G139" s="4" t="n"/>
      <c r="H139" s="3" t="n"/>
    </row>
    <row r="140" ht="36" customHeight="1">
      <c r="A140" s="3" t="n"/>
      <c r="B140" s="4" t="n"/>
      <c r="C140" s="3" t="n"/>
      <c r="D140" s="3" t="n"/>
      <c r="E140" s="6" t="n"/>
      <c r="F140" s="3" t="n"/>
      <c r="G140" s="4" t="n"/>
      <c r="H140" s="3" t="n"/>
    </row>
    <row r="141" ht="36" customHeight="1">
      <c r="A141" s="3" t="n"/>
      <c r="B141" s="4" t="n"/>
      <c r="C141" s="3" t="n"/>
      <c r="D141" s="3" t="n"/>
      <c r="E141" s="6" t="n"/>
      <c r="F141" s="3" t="n"/>
      <c r="G141" s="4" t="n"/>
      <c r="H141" s="3" t="n"/>
    </row>
    <row r="142" ht="36" customHeight="1">
      <c r="A142" s="3" t="n"/>
      <c r="B142" s="4" t="n"/>
      <c r="C142" s="3" t="n"/>
      <c r="D142" s="3" t="n"/>
      <c r="E142" s="6" t="n"/>
      <c r="F142" s="3" t="n"/>
      <c r="G142" s="4" t="n"/>
      <c r="H142" s="3" t="n"/>
    </row>
    <row r="143" ht="36" customHeight="1">
      <c r="A143" s="3" t="n"/>
      <c r="B143" s="4" t="n"/>
      <c r="C143" s="3" t="n"/>
      <c r="D143" s="3" t="n"/>
      <c r="E143" s="6" t="n"/>
      <c r="F143" s="3" t="n"/>
      <c r="G143" s="4" t="n"/>
      <c r="H143" s="3" t="n"/>
    </row>
    <row r="144" ht="36" customHeight="1">
      <c r="A144" s="3" t="n"/>
      <c r="B144" s="4" t="n"/>
      <c r="C144" s="3" t="n"/>
      <c r="D144" s="3" t="n"/>
      <c r="E144" s="6" t="n"/>
      <c r="F144" s="3" t="n"/>
      <c r="G144" s="4" t="n"/>
      <c r="H144" s="3" t="n"/>
    </row>
    <row r="145" ht="36" customHeight="1">
      <c r="A145" s="3" t="n"/>
      <c r="B145" s="4" t="n"/>
      <c r="C145" s="3" t="n"/>
      <c r="D145" s="3" t="n"/>
      <c r="E145" s="6" t="n"/>
      <c r="F145" s="3" t="n"/>
      <c r="G145" s="4" t="n"/>
      <c r="H145" s="3" t="n"/>
    </row>
    <row r="146" ht="36" customHeight="1">
      <c r="A146" s="3" t="n"/>
      <c r="B146" s="4" t="n"/>
      <c r="C146" s="3" t="n"/>
      <c r="D146" s="3" t="n"/>
      <c r="E146" s="6" t="n"/>
      <c r="F146" s="3" t="n"/>
      <c r="G146" s="4" t="n"/>
      <c r="H146" s="3" t="n"/>
    </row>
    <row r="147" ht="36" customHeight="1">
      <c r="A147" s="3" t="n"/>
      <c r="B147" s="4" t="n"/>
      <c r="C147" s="3" t="n"/>
      <c r="D147" s="3" t="n"/>
      <c r="E147" s="6" t="n"/>
      <c r="F147" s="3" t="n"/>
      <c r="G147" s="4" t="n"/>
      <c r="H147" s="3" t="n"/>
    </row>
    <row r="148" ht="36" customHeight="1">
      <c r="A148" s="3" t="n"/>
      <c r="B148" s="4" t="n"/>
      <c r="C148" s="3" t="n"/>
      <c r="D148" s="3" t="n"/>
      <c r="E148" s="6" t="n"/>
      <c r="F148" s="3" t="n"/>
      <c r="G148" s="4" t="n"/>
      <c r="H148" s="3" t="n"/>
    </row>
    <row r="149" ht="36" customHeight="1">
      <c r="A149" s="3" t="n"/>
      <c r="B149" s="4" t="n"/>
      <c r="C149" s="3" t="n"/>
      <c r="D149" s="3" t="n"/>
      <c r="E149" s="6" t="n"/>
      <c r="F149" s="3" t="n"/>
      <c r="G149" s="4" t="n"/>
      <c r="H149" s="3" t="n"/>
    </row>
    <row r="150" ht="36" customHeight="1">
      <c r="A150" s="3" t="n"/>
      <c r="B150" s="4" t="n"/>
      <c r="C150" s="3" t="n"/>
      <c r="D150" s="3" t="n"/>
      <c r="E150" s="6" t="n"/>
      <c r="F150" s="3" t="n"/>
      <c r="G150" s="4" t="n"/>
      <c r="H150" s="3" t="n"/>
    </row>
    <row r="151" ht="36" customHeight="1">
      <c r="A151" s="3" t="n"/>
      <c r="B151" s="4" t="n"/>
      <c r="C151" s="3" t="n"/>
      <c r="D151" s="3" t="n"/>
      <c r="E151" s="6" t="n"/>
      <c r="F151" s="3" t="n"/>
      <c r="G151" s="4" t="n"/>
      <c r="H151" s="3" t="n"/>
    </row>
    <row r="152" ht="36" customHeight="1">
      <c r="A152" s="3" t="n"/>
      <c r="B152" s="4" t="n"/>
      <c r="C152" s="3" t="n"/>
      <c r="D152" s="3" t="n"/>
      <c r="E152" s="6" t="n"/>
      <c r="F152" s="3" t="n"/>
      <c r="G152" s="4" t="n"/>
      <c r="H152" s="3" t="n"/>
    </row>
    <row r="153" ht="36" customHeight="1">
      <c r="A153" s="3" t="n"/>
      <c r="B153" s="4" t="n"/>
      <c r="C153" s="3" t="n"/>
      <c r="D153" s="3" t="n"/>
      <c r="E153" s="6" t="n"/>
      <c r="F153" s="3" t="n"/>
      <c r="G153" s="4" t="n"/>
      <c r="H153" s="3" t="n"/>
    </row>
    <row r="154" ht="36" customHeight="1">
      <c r="A154" s="3" t="n"/>
      <c r="B154" s="4" t="n"/>
      <c r="C154" s="3" t="n"/>
      <c r="D154" s="3" t="n"/>
      <c r="E154" s="6" t="n"/>
      <c r="F154" s="3" t="n"/>
      <c r="G154" s="4" t="n"/>
      <c r="H154" s="3" t="n"/>
    </row>
    <row r="155" ht="36" customHeight="1">
      <c r="A155" s="3" t="n"/>
      <c r="B155" s="4" t="n"/>
      <c r="C155" s="3" t="n"/>
      <c r="D155" s="3" t="n"/>
      <c r="E155" s="6" t="n"/>
      <c r="F155" s="3" t="n"/>
      <c r="G155" s="4" t="n"/>
      <c r="H155" s="3" t="n"/>
    </row>
    <row r="156" ht="36" customHeight="1">
      <c r="A156" s="3" t="n"/>
      <c r="B156" s="4" t="n"/>
      <c r="C156" s="3" t="n"/>
      <c r="D156" s="3" t="n"/>
      <c r="E156" s="6" t="n"/>
      <c r="F156" s="3" t="n"/>
      <c r="G156" s="4" t="n"/>
      <c r="H156" s="3" t="n"/>
    </row>
    <row r="157" ht="36" customHeight="1">
      <c r="A157" s="3" t="n"/>
      <c r="B157" s="4" t="n"/>
      <c r="C157" s="3" t="n"/>
      <c r="D157" s="3" t="n"/>
      <c r="E157" s="6" t="n"/>
      <c r="F157" s="3" t="n"/>
      <c r="G157" s="4" t="n"/>
      <c r="H157" s="3" t="n"/>
    </row>
    <row r="158" ht="36" customHeight="1">
      <c r="A158" s="3" t="n"/>
      <c r="B158" s="4" t="n"/>
      <c r="C158" s="3" t="n"/>
      <c r="D158" s="3" t="n"/>
      <c r="E158" s="6" t="n"/>
      <c r="F158" s="3" t="n"/>
      <c r="G158" s="4" t="n"/>
      <c r="H158" s="3" t="n"/>
    </row>
    <row r="159" ht="36" customHeight="1">
      <c r="A159" s="3" t="n"/>
      <c r="B159" s="4" t="n"/>
      <c r="C159" s="3" t="n"/>
      <c r="D159" s="3" t="n"/>
      <c r="E159" s="6" t="n"/>
      <c r="F159" s="3" t="n"/>
      <c r="G159" s="4" t="n"/>
      <c r="H159" s="3" t="n"/>
    </row>
    <row r="160" ht="36" customHeight="1">
      <c r="A160" s="3" t="n"/>
      <c r="B160" s="4" t="n"/>
      <c r="C160" s="3" t="n"/>
      <c r="D160" s="3" t="n"/>
      <c r="E160" s="6" t="n"/>
      <c r="F160" s="3" t="n"/>
      <c r="G160" s="4" t="n"/>
      <c r="H160" s="3" t="n"/>
    </row>
    <row r="161" ht="36" customHeight="1">
      <c r="A161" s="3" t="n"/>
      <c r="B161" s="4" t="n"/>
      <c r="C161" s="3" t="n"/>
      <c r="D161" s="3" t="n"/>
      <c r="E161" s="6" t="n"/>
      <c r="F161" s="3" t="n"/>
      <c r="G161" s="4" t="n"/>
      <c r="H161" s="3" t="n"/>
    </row>
    <row r="162" ht="36" customHeight="1">
      <c r="A162" s="3" t="n"/>
      <c r="B162" s="4" t="n"/>
      <c r="C162" s="3" t="n"/>
      <c r="D162" s="3" t="n"/>
      <c r="E162" s="6" t="n"/>
      <c r="F162" s="3" t="n"/>
      <c r="G162" s="4" t="n"/>
      <c r="H162" s="3" t="n"/>
    </row>
    <row r="163" ht="36" customHeight="1">
      <c r="A163" s="3" t="n"/>
      <c r="B163" s="4" t="n"/>
      <c r="C163" s="3" t="n"/>
      <c r="D163" s="3" t="n"/>
      <c r="E163" s="6" t="n"/>
      <c r="F163" s="3" t="n"/>
      <c r="G163" s="4" t="n"/>
      <c r="H163" s="3" t="n"/>
    </row>
    <row r="164" ht="36" customHeight="1">
      <c r="A164" s="3" t="n"/>
      <c r="B164" s="4" t="n"/>
      <c r="C164" s="3" t="n"/>
      <c r="D164" s="3" t="n"/>
      <c r="E164" s="6" t="n"/>
      <c r="F164" s="3" t="n"/>
      <c r="G164" s="4" t="n"/>
      <c r="H164" s="3" t="n"/>
    </row>
    <row r="165" ht="36" customHeight="1">
      <c r="A165" s="3" t="n"/>
      <c r="B165" s="4" t="n"/>
      <c r="C165" s="3" t="n"/>
      <c r="D165" s="3" t="n"/>
      <c r="E165" s="6" t="n"/>
      <c r="F165" s="3" t="n"/>
      <c r="G165" s="4" t="n"/>
      <c r="H165" s="3" t="n"/>
    </row>
    <row r="166" ht="36" customHeight="1">
      <c r="A166" s="3" t="n"/>
      <c r="B166" s="4" t="n"/>
      <c r="C166" s="3" t="n"/>
      <c r="D166" s="3" t="n"/>
      <c r="E166" s="6" t="n"/>
      <c r="F166" s="3" t="n"/>
      <c r="G166" s="4" t="n"/>
      <c r="H166" s="3" t="n"/>
    </row>
    <row r="167" ht="36" customHeight="1">
      <c r="A167" s="3" t="n"/>
      <c r="B167" s="4" t="n"/>
      <c r="C167" s="3" t="n"/>
      <c r="D167" s="3" t="n"/>
      <c r="E167" s="6" t="n"/>
      <c r="F167" s="3" t="n"/>
      <c r="G167" s="4" t="n"/>
      <c r="H167" s="3" t="n"/>
    </row>
    <row r="168" ht="36" customHeight="1">
      <c r="A168" s="3" t="n"/>
      <c r="B168" s="4" t="n"/>
      <c r="C168" s="3" t="n"/>
      <c r="D168" s="3" t="n"/>
      <c r="E168" s="6" t="n"/>
      <c r="F168" s="3" t="n"/>
      <c r="G168" s="4" t="n"/>
      <c r="H168" s="3" t="n"/>
    </row>
    <row r="169" ht="36" customHeight="1">
      <c r="A169" s="3" t="n"/>
      <c r="B169" s="4" t="n"/>
      <c r="C169" s="3" t="n"/>
      <c r="D169" s="3" t="n"/>
      <c r="E169" s="6" t="n"/>
      <c r="F169" s="3" t="n"/>
      <c r="G169" s="4" t="n"/>
      <c r="H169" s="3" t="n"/>
    </row>
    <row r="170" ht="36" customHeight="1">
      <c r="A170" s="3" t="n"/>
      <c r="B170" s="4" t="n"/>
      <c r="C170" s="3" t="n"/>
      <c r="D170" s="3" t="n"/>
      <c r="E170" s="6" t="n"/>
      <c r="F170" s="3" t="n"/>
      <c r="G170" s="4" t="n"/>
      <c r="H170" s="3" t="n"/>
    </row>
    <row r="171" ht="36" customHeight="1">
      <c r="A171" s="3" t="n"/>
      <c r="B171" s="4" t="n"/>
      <c r="C171" s="3" t="n"/>
      <c r="D171" s="3" t="n"/>
      <c r="E171" s="6" t="n"/>
      <c r="F171" s="3" t="n"/>
      <c r="G171" s="4" t="n"/>
      <c r="H171" s="3" t="n"/>
    </row>
    <row r="172" ht="36" customHeight="1">
      <c r="A172" s="3" t="n"/>
      <c r="B172" s="4" t="n"/>
      <c r="C172" s="3" t="n"/>
      <c r="D172" s="3" t="n"/>
      <c r="E172" s="6" t="n"/>
      <c r="F172" s="3" t="n"/>
      <c r="G172" s="4" t="n"/>
      <c r="H172" s="3" t="n"/>
    </row>
    <row r="173" ht="36" customHeight="1">
      <c r="A173" s="3" t="n"/>
      <c r="B173" s="4" t="n"/>
      <c r="C173" s="3" t="n"/>
      <c r="D173" s="3" t="n"/>
      <c r="E173" s="6" t="n"/>
      <c r="F173" s="3" t="n"/>
      <c r="G173" s="4" t="n"/>
      <c r="H173" s="3" t="n"/>
    </row>
    <row r="174" ht="36" customHeight="1">
      <c r="A174" s="3" t="n"/>
      <c r="B174" s="4" t="n"/>
      <c r="C174" s="3" t="n"/>
      <c r="D174" s="3" t="n"/>
      <c r="E174" s="6" t="n"/>
      <c r="F174" s="3" t="n"/>
      <c r="G174" s="4" t="n"/>
      <c r="H174" s="3" t="n"/>
    </row>
    <row r="175" ht="36" customHeight="1">
      <c r="A175" s="3" t="n"/>
      <c r="B175" s="4" t="n"/>
      <c r="C175" s="3" t="n"/>
      <c r="D175" s="3" t="n"/>
      <c r="E175" s="6" t="n"/>
      <c r="F175" s="3" t="n"/>
      <c r="G175" s="4" t="n"/>
      <c r="H175" s="3" t="n"/>
    </row>
    <row r="176" ht="36" customHeight="1">
      <c r="A176" s="3" t="n"/>
      <c r="B176" s="4" t="n"/>
      <c r="C176" s="3" t="n"/>
      <c r="D176" s="3" t="n"/>
      <c r="E176" s="6" t="n"/>
      <c r="F176" s="3" t="n"/>
      <c r="G176" s="4" t="n"/>
      <c r="H176" s="3" t="n"/>
    </row>
    <row r="177" ht="36" customHeight="1">
      <c r="A177" s="3" t="n"/>
      <c r="B177" s="4" t="n"/>
      <c r="C177" s="3" t="n"/>
      <c r="D177" s="3" t="n"/>
      <c r="E177" s="6" t="n"/>
      <c r="F177" s="3" t="n"/>
      <c r="G177" s="4" t="n"/>
      <c r="H177" s="3" t="n"/>
    </row>
    <row r="178" ht="36" customHeight="1">
      <c r="A178" s="3" t="n"/>
      <c r="B178" s="4" t="n"/>
      <c r="C178" s="3" t="n"/>
      <c r="D178" s="3" t="n"/>
      <c r="E178" s="6" t="n"/>
      <c r="F178" s="3" t="n"/>
      <c r="G178" s="4" t="n"/>
      <c r="H178" s="3" t="n"/>
    </row>
    <row r="179" ht="36" customHeight="1">
      <c r="A179" s="3" t="n"/>
      <c r="B179" s="4" t="n"/>
      <c r="C179" s="3" t="n"/>
      <c r="D179" s="3" t="n"/>
      <c r="E179" s="6" t="n"/>
      <c r="F179" s="3" t="n"/>
      <c r="G179" s="4" t="n"/>
      <c r="H179" s="3" t="n"/>
    </row>
    <row r="180" ht="36" customHeight="1">
      <c r="A180" s="3" t="n"/>
      <c r="B180" s="4" t="n"/>
      <c r="C180" s="3" t="n"/>
      <c r="D180" s="3" t="n"/>
      <c r="E180" s="6" t="n"/>
      <c r="F180" s="3" t="n"/>
      <c r="G180" s="4" t="n"/>
      <c r="H180" s="3" t="n"/>
    </row>
    <row r="181" ht="36" customHeight="1">
      <c r="A181" s="3" t="n"/>
      <c r="B181" s="4" t="n"/>
      <c r="C181" s="3" t="n"/>
      <c r="D181" s="3" t="n"/>
      <c r="E181" s="6" t="n"/>
      <c r="F181" s="3" t="n"/>
      <c r="G181" s="4" t="n"/>
      <c r="H181" s="3" t="n"/>
    </row>
    <row r="182" ht="36" customHeight="1">
      <c r="A182" s="3" t="n"/>
      <c r="B182" s="4" t="n"/>
      <c r="C182" s="3" t="n"/>
      <c r="D182" s="3" t="n"/>
      <c r="E182" s="6" t="n"/>
      <c r="F182" s="3" t="n"/>
      <c r="G182" s="4" t="n"/>
      <c r="H182" s="3" t="n"/>
    </row>
    <row r="183" ht="36" customHeight="1">
      <c r="A183" s="3" t="n"/>
      <c r="B183" s="4" t="n"/>
      <c r="C183" s="3" t="n"/>
      <c r="D183" s="3" t="n"/>
      <c r="E183" s="6" t="n"/>
      <c r="F183" s="3" t="n"/>
      <c r="G183" s="4" t="n"/>
      <c r="H183" s="3" t="n"/>
    </row>
    <row r="184" ht="36" customHeight="1">
      <c r="A184" s="3" t="n"/>
      <c r="B184" s="4" t="n"/>
      <c r="C184" s="3" t="n"/>
      <c r="D184" s="3" t="n"/>
      <c r="E184" s="6" t="n"/>
      <c r="F184" s="3" t="n"/>
      <c r="G184" s="4" t="n"/>
      <c r="H184" s="3" t="n"/>
    </row>
    <row r="185" ht="36" customHeight="1">
      <c r="A185" s="3" t="n"/>
      <c r="B185" s="4" t="n"/>
      <c r="C185" s="3" t="n"/>
      <c r="D185" s="3" t="n"/>
      <c r="E185" s="6" t="n"/>
      <c r="F185" s="3" t="n"/>
      <c r="G185" s="4" t="n"/>
      <c r="H185" s="3" t="n"/>
    </row>
    <row r="186" ht="36" customHeight="1">
      <c r="A186" s="3" t="n"/>
      <c r="B186" s="4" t="n"/>
      <c r="C186" s="3" t="n"/>
      <c r="D186" s="3" t="n"/>
      <c r="E186" s="6" t="n"/>
      <c r="F186" s="3" t="n"/>
      <c r="G186" s="4" t="n"/>
      <c r="H186" s="3" t="n"/>
    </row>
    <row r="187" ht="36" customHeight="1">
      <c r="A187" s="3" t="n"/>
      <c r="B187" s="4" t="n"/>
      <c r="C187" s="3" t="n"/>
      <c r="D187" s="3" t="n"/>
      <c r="E187" s="6" t="n"/>
      <c r="F187" s="3" t="n"/>
      <c r="G187" s="4" t="n"/>
      <c r="H187" s="3" t="n"/>
    </row>
    <row r="188" ht="36" customHeight="1">
      <c r="A188" s="3" t="n"/>
      <c r="B188" s="4" t="n"/>
      <c r="C188" s="3" t="n"/>
      <c r="D188" s="3" t="n"/>
      <c r="E188" s="6" t="n"/>
      <c r="F188" s="3" t="n"/>
      <c r="G188" s="4" t="n"/>
      <c r="H188" s="3" t="n"/>
    </row>
    <row r="189" ht="36" customHeight="1">
      <c r="A189" s="3" t="n"/>
      <c r="B189" s="4" t="n"/>
      <c r="C189" s="3" t="n"/>
      <c r="D189" s="3" t="n"/>
      <c r="E189" s="6" t="n"/>
      <c r="F189" s="3" t="n"/>
      <c r="G189" s="4" t="n"/>
      <c r="H189" s="3" t="n"/>
    </row>
    <row r="190" ht="36" customHeight="1">
      <c r="A190" s="3" t="n"/>
      <c r="B190" s="4" t="n"/>
      <c r="C190" s="3" t="n"/>
      <c r="D190" s="3" t="n"/>
      <c r="E190" s="6" t="n"/>
      <c r="F190" s="3" t="n"/>
      <c r="G190" s="4" t="n"/>
      <c r="H190" s="3" t="n"/>
    </row>
    <row r="191" ht="36" customHeight="1">
      <c r="A191" s="3" t="n"/>
      <c r="B191" s="4" t="n"/>
      <c r="C191" s="3" t="n"/>
      <c r="D191" s="3" t="n"/>
      <c r="E191" s="6" t="n"/>
      <c r="F191" s="3" t="n"/>
      <c r="G191" s="4" t="n"/>
      <c r="H191" s="3" t="n"/>
    </row>
    <row r="192" ht="36" customHeight="1">
      <c r="A192" s="3" t="n"/>
      <c r="B192" s="4" t="n"/>
      <c r="C192" s="3" t="n"/>
      <c r="D192" s="3" t="n"/>
      <c r="E192" s="6" t="n"/>
      <c r="F192" s="3" t="n"/>
      <c r="G192" s="4" t="n"/>
      <c r="H192" s="3" t="n"/>
    </row>
    <row r="193" ht="36" customHeight="1">
      <c r="A193" s="3" t="n"/>
      <c r="B193" s="4" t="n"/>
      <c r="C193" s="3" t="n"/>
      <c r="D193" s="3" t="n"/>
      <c r="E193" s="6" t="n"/>
      <c r="F193" s="3" t="n"/>
      <c r="G193" s="4" t="n"/>
      <c r="H193" s="3" t="n"/>
    </row>
    <row r="194" ht="36" customHeight="1">
      <c r="A194" s="3" t="n"/>
      <c r="B194" s="4" t="n"/>
      <c r="C194" s="3" t="n"/>
      <c r="D194" s="3" t="n"/>
      <c r="E194" s="6" t="n"/>
      <c r="F194" s="3" t="n"/>
      <c r="G194" s="4" t="n"/>
      <c r="H194" s="3" t="n"/>
    </row>
    <row r="195" ht="36" customHeight="1">
      <c r="A195" s="3" t="n"/>
      <c r="B195" s="4" t="n"/>
      <c r="C195" s="3" t="n"/>
      <c r="D195" s="3" t="n"/>
      <c r="E195" s="6" t="n"/>
      <c r="F195" s="3" t="n"/>
      <c r="G195" s="4" t="n"/>
      <c r="H195" s="3" t="n"/>
    </row>
    <row r="196" ht="36" customHeight="1">
      <c r="A196" s="3" t="n"/>
      <c r="B196" s="4" t="n"/>
      <c r="C196" s="3" t="n"/>
      <c r="D196" s="3" t="n"/>
      <c r="E196" s="6" t="n"/>
      <c r="F196" s="3" t="n"/>
      <c r="G196" s="4" t="n"/>
      <c r="H196" s="3" t="n"/>
    </row>
    <row r="197" ht="36" customHeight="1">
      <c r="A197" s="3" t="n"/>
      <c r="B197" s="4" t="n"/>
      <c r="C197" s="3" t="n"/>
      <c r="D197" s="3" t="n"/>
      <c r="E197" s="6" t="n"/>
      <c r="F197" s="3" t="n"/>
      <c r="G197" s="4" t="n"/>
      <c r="H197" s="3" t="n"/>
    </row>
    <row r="198" ht="36" customHeight="1">
      <c r="A198" s="3" t="n"/>
      <c r="B198" s="4" t="n"/>
      <c r="C198" s="3" t="n"/>
      <c r="D198" s="3" t="n"/>
      <c r="E198" s="6" t="n"/>
      <c r="F198" s="3" t="n"/>
      <c r="G198" s="4" t="n"/>
      <c r="H198" s="3" t="n"/>
    </row>
    <row r="199" ht="36" customHeight="1">
      <c r="A199" s="3" t="n"/>
      <c r="B199" s="4" t="n"/>
      <c r="C199" s="3" t="n"/>
      <c r="D199" s="3" t="n"/>
      <c r="E199" s="6" t="n"/>
      <c r="F199" s="3" t="n"/>
      <c r="G199" s="4" t="n"/>
      <c r="H199" s="3" t="n"/>
    </row>
    <row r="200" ht="36" customHeight="1">
      <c r="A200" s="3" t="n"/>
      <c r="B200" s="4" t="n"/>
      <c r="C200" s="3" t="n"/>
      <c r="D200" s="3" t="n"/>
      <c r="E200" s="6" t="n"/>
      <c r="F200" s="3" t="n"/>
      <c r="G200" s="4" t="n"/>
      <c r="H200" s="3" t="n"/>
    </row>
    <row r="201" ht="36" customHeight="1">
      <c r="A201" s="3" t="n"/>
      <c r="B201" s="4" t="n"/>
      <c r="C201" s="3" t="n"/>
      <c r="D201" s="3" t="n"/>
      <c r="E201" s="6" t="n"/>
      <c r="F201" s="3" t="n"/>
      <c r="G201" s="4" t="n"/>
      <c r="H201" s="3" t="n"/>
    </row>
  </sheetData>
  <autoFilter ref="A1:H201"/>
  <conditionalFormatting sqref="A2:H201">
    <cfRule type="expression" priority="1" dxfId="0" stopIfTrue="1">
      <formula>AND(COUNTA($A2:$H2)&gt;0,IFERROR(OR(AND($B2&lt;&gt;"",OR(NOT(ISNUMBER($B2)),$B2&lt;=0,$B2&gt;=2958466)),AND($G2&lt;&gt;"",OR(NOT(ISNUMBER($G2)),$G2&lt;=0,$G2&gt;=2958466)),AND($E2&lt;&gt;"",OR(NOT(ISNUMBER($E2)),$E2&lt;0,$E2&gt;$K$2)),AND($C2&lt;&gt;"",$C2&lt;&gt;"Pending",$C2&lt;&gt;"Disputed",$C2&lt;&gt;"Approved",$C2&lt;&gt;"Rejected"),AND($D2&lt;&gt;"",$D2&lt;&gt;"Pending",$D2&lt;&gt;"Disputed",$D2&lt;&gt;"Approved",$D2&lt;&gt;"Rejected")),TRUE))</formula>
    </cfRule>
    <cfRule type="expression" priority="2" dxfId="1">
      <formula>AND(COUNTA($A2:$H2)&gt;0,OR($A2="",$B2="",$D2="",$F2="",$H2="",AND($D2="Approved",OR(NOT(ISNUMBER($E2)),NOT(ISNUMBER($G2))))))</formula>
    </cfRule>
  </conditionalFormatting>
  <dataValidations count="3">
    <dataValidation sqref="B2:B201 G2:G201" showDropDown="0" showInputMessage="1" showErrorMessage="1" allowBlank="0" errorTitle="Local timestamp" error="Enter a numeric local date and time." promptTitle="Local timestamp" prompt="Enter a numeric local date and time." type="custom" errorStyle="stop">
      <formula1>=OR(B2="",AND(ISNUMBER(B2),B2&gt;0,B2&lt;2958466))</formula1>
    </dataValidation>
    <dataValidation sqref="C2:D201" showDropDown="0" showInputMessage="1" showErrorMessage="1" allowBlank="0" errorTitle="Review status" error="Choose Pending, Disputed, Approved, or Rejected." promptTitle="Review status" prompt="Choose Pending, Disputed, Approved, or Rejected." type="list" errorStyle="stop">
      <formula1>"Pending,Disputed,Approved,Rejected"</formula1>
    </dataValidation>
    <dataValidation sqref="E2:E201" showDropDown="0" showInputMessage="1" showErrorMessage="1" allowBlank="0" errorTitle="Approved paid hours" error="For approval, enter numeric hours matching the current proposed hours." promptTitle="Approved paid hours" prompt="For approval, enter numeric hours matching the current proposed hours." type="custom" errorStyle="stop">
      <formula1>=OR(E2="",IFERROR(AND(ISNUMBER(E2),E2&gt;=0,E2&lt;=$K$2),FALSE))</formula1>
    </dataValidation>
  </dataValidations>
  <pageMargins left="0.75" right="0.75" top="1" bottom="1" header="0.5" footer="0.5"/>
  <pageSetup orientation="landscape" paperSize="8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D24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32" customWidth="1" min="2" max="2"/>
    <col width="94" customWidth="1" min="3" max="3"/>
    <col width="29" customWidth="1" min="4" max="4"/>
  </cols>
  <sheetData>
    <row r="1" ht="48" customHeight="1">
      <c r="A1" s="1" t="inlineStr">
        <is>
          <t>Operational setting</t>
        </is>
      </c>
      <c r="B1" s="1" t="inlineStr">
        <is>
          <t>Editable value</t>
        </is>
      </c>
      <c r="C1" s="1" t="inlineStr">
        <is>
          <t>Meaning or review instruction</t>
        </is>
      </c>
      <c r="D1" s="1" t="inlineStr">
        <is>
          <t>Controlled review statuses</t>
        </is>
      </c>
    </row>
    <row r="2" ht="56" customHeight="1">
      <c r="A2" s="9" t="inlineStr">
        <is>
          <t>Discrepancy tolerance (hours)</t>
        </is>
      </c>
      <c r="B2" s="15" t="n">
        <v>0.05</v>
      </c>
      <c r="C2" s="8" t="inlineStr">
        <is>
          <t>Fictional editable operational assumption, not a legal default.</t>
        </is>
      </c>
      <c r="D2" s="8" t="inlineStr">
        <is>
          <t>Pending</t>
        </is>
      </c>
    </row>
    <row r="3" ht="56" customHeight="1">
      <c r="A3" s="12" t="inlineStr">
        <is>
          <t>Maximum shift duration (hours)</t>
        </is>
      </c>
      <c r="B3" s="15" t="n">
        <v>16</v>
      </c>
      <c r="C3" s="11" t="inlineStr">
        <is>
          <t>Fictional editable limit on elapsed shifts and corrected paid hours.</t>
        </is>
      </c>
      <c r="D3" s="11" t="inlineStr">
        <is>
          <t>Disputed</t>
        </is>
      </c>
    </row>
    <row r="4" ht="56" customHeight="1">
      <c r="A4" s="9" t="inlineStr">
        <is>
          <t>Declared local time zone</t>
        </is>
      </c>
      <c r="B4" s="3" t="inlineStr">
        <is>
          <t>US Eastern local time</t>
        </is>
      </c>
      <c r="C4" s="8" t="inlineStr">
        <is>
          <t>America/New_York. All timestamps are local wall-clock values. Manually resolve daylight-saving transitions before approval.</t>
        </is>
      </c>
      <c r="D4" s="8" t="inlineStr">
        <is>
          <t>Approved</t>
        </is>
      </c>
    </row>
    <row r="5" ht="56" customHeight="1">
      <c r="A5" s="12" t="inlineStr">
        <is>
          <t>Workbook creation date</t>
        </is>
      </c>
      <c r="B5" s="17" t="n">
        <v>46294</v>
      </c>
      <c r="C5" s="11" t="inlineStr">
        <is>
          <t>Static creation date. Fictional shifts use the creation week's Monday.</t>
        </is>
      </c>
      <c r="D5" s="11" t="inlineStr">
        <is>
          <t>Rejected</t>
        </is>
      </c>
    </row>
    <row r="6" ht="56" customHeight="1">
      <c r="A6" s="9" t="inlineStr">
        <is>
          <t>Scope</t>
        </is>
      </c>
      <c r="B6" s="8" t="n"/>
      <c r="C6" s="8" t="inlineStr">
        <is>
          <t>One line is one submitted guard timesheet line for one post and shift. Every populated example in this workbook is fictional.</t>
        </is>
      </c>
    </row>
    <row r="7" ht="56" customHeight="1">
      <c r="A7" s="12" t="inlineStr">
        <is>
          <t>Entry and review</t>
        </is>
      </c>
      <c r="B7" s="11" t="n"/>
      <c r="C7" s="11" t="inlineStr">
        <is>
          <t>Cream cells are editable. Enter complete start and end dates, including the next date for overnight shifts. Blank cells are allowed during entry.</t>
        </is>
      </c>
    </row>
    <row r="8" ht="56" customHeight="1">
      <c r="A8" s="9" t="inlineStr">
        <is>
          <t>Planned versus actual</t>
        </is>
      </c>
      <c r="B8" s="8" t="n"/>
      <c r="C8" s="8" t="inlineStr">
        <is>
          <t>Planned coverage is elapsed planned time without break deductions. It does not establish actual attendance. Submitted and evidence times are separate manual inputs.</t>
        </is>
      </c>
    </row>
    <row r="9" ht="56" customHeight="1">
      <c r="A9" s="12" t="inlineStr">
        <is>
          <t>Unpaid breaks and adjustments</t>
        </is>
      </c>
      <c r="B9" s="11" t="n"/>
      <c r="C9" s="11" t="inlineStr">
        <is>
          <t>Enter unpaid break minutes per line; breaks are not automatically deducted. Evidence-supported hours equal elapsed evidence time minus the approved unpaid break. Other paid adjustments require M and N.</t>
        </is>
      </c>
    </row>
    <row r="10" ht="56" customHeight="1">
      <c r="A10" s="9" t="inlineStr">
        <is>
          <t>Evidence references only</t>
        </is>
      </c>
      <c r="B10" s="8" t="n"/>
      <c r="C10" s="8" t="inlineStr">
        <is>
          <t>A manual patrol log alone is insufficient attendance evidence. Enter references only, not source contents or sensitive details.</t>
        </is>
      </c>
    </row>
    <row r="11" ht="56" customHeight="1">
      <c r="A11" s="12" t="inlineStr">
        <is>
          <t>Discrepancies</t>
        </is>
      </c>
      <c r="B11" s="11" t="n"/>
      <c r="C11" s="11" t="inlineStr">
        <is>
          <t>A difference beyond B2 requires an explicit corrected-hours decision in M and a reason in N. Entering zero is a numeric correction.</t>
        </is>
      </c>
    </row>
    <row r="12" ht="56" customHeight="1">
      <c r="A12" s="9" t="inlineStr">
        <is>
          <t>Release sequence</t>
        </is>
      </c>
      <c r="B12" s="8" t="n"/>
      <c r="C12" s="8" t="inlineStr">
        <is>
          <t>Review all red flags, evidence, corrections, and amber flags. Set Approved, reviewer, and decision timestamp; manually append a matching approval event in Review Trail.</t>
        </is>
      </c>
    </row>
    <row r="13" ht="56" customHeight="1">
      <c r="A13" s="12" t="inlineStr">
        <is>
          <t>Approval matching</t>
        </is>
      </c>
      <c r="B13" s="11" t="n"/>
      <c r="C13" s="11" t="inlineStr">
        <is>
          <t>Release requires matching Record ID, Approved action, paid hours, reviewer alias, and decision timestamp. Copy the exact decision timestamp; display formatting can hide seconds.</t>
        </is>
      </c>
    </row>
    <row r="14" ht="56" customHeight="1">
      <c r="A14" s="9" t="inlineStr">
        <is>
          <t>Trail limitations</t>
        </is>
      </c>
      <c r="B14" s="8" t="n"/>
      <c r="C14" s="8" t="inlineStr">
        <is>
          <t>Review Trail is manually appended and editable, not an immutable audit log. Changing a current decision requires a new matching event.</t>
        </is>
      </c>
    </row>
    <row r="15" ht="56" customHeight="1">
      <c r="A15" s="12" t="inlineStr">
        <is>
          <t>Review-check safeguard</t>
        </is>
      </c>
      <c r="B15" s="11" t="n"/>
      <c r="C15" s="11" t="inlineStr">
        <is>
          <t>Review check adds an Invalid input gate to the readiness checks. Invalid numeric entries, timestamps, durations, statuses, duplicate IDs, or invalid numeric assumptions block release.</t>
        </is>
      </c>
    </row>
    <row r="16" ht="56" customHeight="1">
      <c r="A16" s="9" t="inlineStr">
        <is>
          <t>Alerts</t>
        </is>
      </c>
      <c r="B16" s="8" t="n"/>
      <c r="C16" s="8" t="inlineStr">
        <is>
          <t>Red means invalid input; amber means incomplete, disputed, awaiting decision, or Approved but unreleased. Green marks numeric released hours only. Read the status and Review check, not color alone.</t>
        </is>
      </c>
    </row>
    <row r="17" ht="56" customHeight="1">
      <c r="A17" s="12" t="inlineStr">
        <is>
          <t>Manual downstream processing</t>
        </is>
      </c>
      <c r="B17" s="11" t="n"/>
      <c r="C17" s="11" t="inlineStr">
        <is>
          <t>Approved paid hours are a reviewed subset for manual downstream use. This workbook does not execute payroll or billing and is not proof of attendance or a dispatch system.</t>
        </is>
      </c>
    </row>
    <row r="18" ht="56" customHeight="1">
      <c r="A18" s="9" t="inlineStr">
        <is>
          <t>Outside scope</t>
        </is>
      </c>
      <c r="B18" s="8" t="n"/>
      <c r="C18" s="8" t="inlineStr">
        <is>
          <t>Billable hours, overtime, USD pay amounts, margin, and markup are not calculated. No automatic break, pay, or billing rules apply.</t>
        </is>
      </c>
    </row>
    <row r="19" ht="56" customHeight="1">
      <c r="A19" s="12" t="inlineStr">
        <is>
          <t>Validation limitations</t>
        </is>
      </c>
      <c r="B19" s="11" t="n"/>
      <c r="C19" s="11" t="inlineStr">
        <is>
          <t>Validation is not tamper-proof. Pasted values can bypass entry checks. Inspect red alerts and Review check before releasing any hours.</t>
        </is>
      </c>
    </row>
    <row r="20" ht="56" customHeight="1">
      <c r="A20" s="9" t="inlineStr">
        <is>
          <t>Fictional rejection examples</t>
        </is>
      </c>
      <c r="B20" s="8" t="n"/>
      <c r="C20" s="8" t="inlineStr">
        <is>
          <t>Rows 4 and 9 intentionally share an ID. Row 9 is Rejected. Row 10 has a reversed submitted shift and is Rejected.</t>
        </is>
      </c>
    </row>
    <row r="21" ht="56" customHeight="1">
      <c r="A21" s="12" t="inlineStr">
        <is>
          <t>Fictional approval examples</t>
        </is>
      </c>
      <c r="B21" s="11" t="n"/>
      <c r="C21" s="11" t="inlineStr">
        <is>
          <t>Exactly two fictional approval events are supplied. Initial released hours should total 15.00 after spreadsheet recalculation.</t>
        </is>
      </c>
    </row>
    <row r="22" ht="56" customHeight="1">
      <c r="A22" s="9" t="inlineStr">
        <is>
          <t>Prepared ranges</t>
        </is>
      </c>
      <c r="B22" s="8" t="n"/>
      <c r="C22" s="8" t="inlineStr">
        <is>
          <t>Exception Review: rows 2–101. Review Trail: rows 2–201. Keep records inside these bounded ranges so release matching and summaries include them.</t>
        </is>
      </c>
    </row>
    <row r="23" ht="56" customHeight="1">
      <c r="A23" s="12" t="inlineStr">
        <is>
          <t>Controlled statuses</t>
        </is>
      </c>
      <c r="B23" s="11" t="n"/>
      <c r="C23" s="11" t="inlineStr">
        <is>
          <t>The status vocabulary is Pending, Disputed, Approved, Rejected. It is displayed in D2:D5 and used by the entry dropdowns.</t>
        </is>
      </c>
    </row>
    <row r="24" ht="56" customHeight="1">
      <c r="A24" s="9" t="inlineStr">
        <is>
          <t>Calculation and test limits</t>
        </is>
      </c>
      <c r="B24" s="8" t="n"/>
      <c r="C24" s="8" t="inlineStr">
        <is>
          <t>Python reference tests check example logic and prepared-range structure. openpyxl does not calculate Excel formulas; no spreadsheet-engine recalculation is claimed. Recalculation is requested on opening.</t>
        </is>
      </c>
    </row>
  </sheetData>
  <autoFilter ref="A1:C24"/>
  <conditionalFormatting sqref="B2">
    <cfRule type="expression" priority="1" dxfId="0">
      <formula>IFERROR(OR(NOT(ISNUMBER(B2)),B2&lt;0,B2&gt;24),TRUE)</formula>
    </cfRule>
  </conditionalFormatting>
  <conditionalFormatting sqref="B3">
    <cfRule type="expression" priority="2" dxfId="0">
      <formula>IFERROR(OR(NOT(ISNUMBER(B3)),B3&lt;=0,B3&gt;24),TRUE)</formula>
    </cfRule>
  </conditionalFormatting>
  <conditionalFormatting sqref="B4">
    <cfRule type="expression" priority="3" dxfId="0">
      <formula>B4=""</formula>
    </cfRule>
  </conditionalFormatting>
  <dataValidations count="2">
    <dataValidation sqref="B2" showDropDown="0" showInputMessage="1" showErrorMessage="1" allowBlank="0" errorTitle="Tolerance in hours" error="Enter a numeric tolerance between 0 and 24 hours." promptTitle="Tolerance in hours" prompt="Enter a numeric tolerance between 0 and 24 hours." type="custom" errorStyle="stop">
      <formula1>=OR(B2="",AND(ISNUMBER(B2),B2&gt;=0,B2&lt;=24))</formula1>
    </dataValidation>
    <dataValidation sqref="B3" showDropDown="0" showInputMessage="1" showErrorMessage="1" allowBlank="0" errorTitle="Maximum shift hours" error="Enter a numeric maximum greater than 0 and at most 24." promptTitle="Maximum shift hours" prompt="Enter a numeric maximum greater than 0 and at most 24." type="custom" errorStyle="stop">
      <formula1>=OR(B3="",AND(ISNUMBER(B3),B3&gt;0,B3&lt;=24))</formula1>
    </dataValidation>
  </dataValidations>
  <pageMargins left="0.75" right="0.75" top="1" bottom="1" header="0.5" footer="0.5"/>
  <pageSetup orientation="landscape" paperSize="8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2026-09-29T20:23:19Z</dcterms:created>
  <dcterms:modified xmlns:dcterms="http://purl.org/dc/terms/" xmlns:xsi="http://www.w3.org/2001/XMLSchema-instance" xsi:type="dcterms:W3CDTF">2026-09-29T20:23:20+00:00Z</dcterms:modified>
</cp:coreProperties>
</file>