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Staffing plan" sheetId="2" state="visible" r:id="rId2"/>
    <sheet xmlns:r="http://schemas.openxmlformats.org/officeDocument/2006/relationships" name="Assumptions" sheetId="3" state="visible" r:id="rId3"/>
  </sheets>
  <definedNames>
    <definedName name="_xlnm.Print_Area" localSheetId="0">'Summary'!$A$1:$C$15</definedName>
    <definedName name="_xlnm._FilterDatabase" localSheetId="1" hidden="1">'Staffing plan'!$A$1:$I$101</definedName>
    <definedName name="_xlnm.Print_Area" localSheetId="1">'Staffing plan'!$A$1:$I$101</definedName>
    <definedName name="_xlnm.Print_Area" localSheetId="2">'Assumptions'!$A$1:$C$16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#,##0.00;[Red](#,##0.00);0.00"/>
    <numFmt numFmtId="165" formatCode="#,##0;[Red](#,##0);0"/>
    <numFmt numFmtId="166" formatCode="mm/dd/yyyy"/>
  </numFmts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right" vertical="center" wrapText="1"/>
    </xf>
    <xf numFmtId="10" fontId="2" fillId="3" borderId="1" applyAlignment="1" pivotButton="0" quotePrefix="0" xfId="0">
      <alignment horizontal="right" vertical="center" wrapText="1"/>
    </xf>
    <xf numFmtId="164" fontId="2" fillId="4" borderId="1" applyAlignment="1" pivotButton="0" quotePrefix="0" xfId="0">
      <alignment horizontal="right" vertical="center" wrapText="1"/>
    </xf>
    <xf numFmtId="165" fontId="2" fillId="4" borderId="1" applyAlignment="1" pivotButton="0" quotePrefix="0" xfId="0">
      <alignment horizontal="right" vertical="center" wrapText="1"/>
    </xf>
    <xf numFmtId="0" fontId="2" fillId="4" borderId="1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right" vertical="center" wrapText="1"/>
    </xf>
    <xf numFmtId="165" fontId="2" fillId="5" borderId="1" applyAlignment="1" pivotButton="0" quotePrefix="0" xfId="0">
      <alignment horizontal="right" vertical="center" wrapText="1"/>
    </xf>
    <xf numFmtId="0" fontId="2" fillId="5" borderId="1" applyAlignment="1" pivotButton="0" quotePrefix="0" xfId="0">
      <alignment horizontal="left" vertical="center" wrapText="1"/>
    </xf>
    <xf numFmtId="166" fontId="2" fillId="5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right" vertical="center" wrapText="1"/>
    </xf>
    <xf numFmtId="0" fontId="1" fillId="6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name val="Calibri"/>
        <b val="1"/>
        <color rgb="00943D32"/>
        <sz val="11"/>
      </font>
      <fill>
        <patternFill patternType="solid">
          <fgColor rgb="00F7E6E2"/>
        </patternFill>
      </fill>
    </dxf>
    <dxf>
      <font>
        <name val="Calibri"/>
        <b val="1"/>
        <color rgb="00256447"/>
        <sz val="11"/>
      </font>
      <fill>
        <patternFill patternType="solid">
          <fgColor rgb="00E5F0E6"/>
        </patternFill>
      </fill>
    </dxf>
    <dxf>
      <font>
        <name val="Calibri"/>
        <b val="1"/>
        <color rgb="00943D32"/>
        <sz val="11"/>
      </font>
      <fill>
        <patternFill patternType="solid">
          <fgColor rgb="00FFE2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Workbook notes</author>
  </authors>
  <commentList>
    <comment ref="A1" authorId="0" shapeId="0">
      <text>
        <t>All ten populated example records are fictional. Use one consistent, distinct label per contract and aggregate all its posts and shifts for the common planning week.</t>
      </text>
    </comment>
    <comment ref="C1" authorId="0" shapeId="0">
      <text>
        <t>Copy the suggested relief value from Assumptions B3 when adding a contract. Each contract value is independently editable.</t>
      </text>
    </comment>
    <comment ref="D1" authorId="0" shapeId="0">
      <text>
        <t>Copy the suggested usable hours from Assumptions B4 when adding a contract. This is a capacity assumption, not a paid-hours rule.</t>
      </text>
    </comment>
    <comment ref="A2" authorId="0" shapeId="0">
      <text>
        <t>Fictional example contract. All values in this sample row are fictional planning inputs, not actual client or guard data.</t>
      </text>
    </comment>
    <comment ref="A3" authorId="0" shapeId="0">
      <text>
        <t>Fictional example contract. All values in this sample row are fictional planning inputs, not actual client or guard data.</t>
      </text>
    </comment>
    <comment ref="A4" authorId="0" shapeId="0">
      <text>
        <t>Fictional example contract. All values in this sample row are fictional planning inputs, not actual client or guard data.</t>
      </text>
    </comment>
    <comment ref="A5" authorId="0" shapeId="0">
      <text>
        <t>Fictional example contract. All values in this sample row are fictional planning inputs, not actual client or guard data.</t>
      </text>
    </comment>
    <comment ref="A6" authorId="0" shapeId="0">
      <text>
        <t>Fictional example contract. All values in this sample row are fictional planning inputs, not actual client or guard data.</t>
      </text>
    </comment>
    <comment ref="A7" authorId="0" shapeId="0">
      <text>
        <t>Fictional example contract. All values in this sample row are fictional planning inputs, not actual client or guard data.</t>
      </text>
    </comment>
    <comment ref="A8" authorId="0" shapeId="0">
      <text>
        <t>Fictional example contract. All values in this sample row are fictional planning inputs, not actual client or guard data.</t>
      </text>
    </comment>
    <comment ref="A9" authorId="0" shapeId="0">
      <text>
        <t>Fictional example contract. All values in this sample row are fictional planning inputs, not actual client or guard data.</t>
      </text>
    </comment>
    <comment ref="A10" authorId="0" shapeId="0">
      <text>
        <t>Fictional example contract. All values in this sample row are fictional planning inputs, not actual client or guard data.</t>
      </text>
    </comment>
    <comment ref="A11" authorId="0" shapeId="0">
      <text>
        <t>Fictional example contract. All values in this sample row are fictional planning inputs, not actual client or guard data.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5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8" customWidth="1" min="1" max="1"/>
    <col width="23" customWidth="1" min="2" max="2"/>
    <col width="83" customWidth="1" min="3" max="3"/>
  </cols>
  <sheetData>
    <row r="1" ht="48" customHeight="1">
      <c r="A1" s="1" t="inlineStr">
        <is>
          <t>Weekly staffing summary</t>
        </is>
      </c>
      <c r="B1" s="1" t="inlineStr">
        <is>
          <t>Result</t>
        </is>
      </c>
      <c r="C1" s="1" t="inlineStr">
        <is>
          <t>Reading notes</t>
        </is>
      </c>
    </row>
    <row r="2" ht="43" customHeight="1">
      <c r="A2" s="7" t="inlineStr">
        <is>
          <t>Records started</t>
        </is>
      </c>
      <c r="B2" s="6">
        <f>COUNTIF('Staffing plan'!I2:I101,"?*")</f>
        <v/>
      </c>
      <c r="C2" s="7" t="inlineStr">
        <is>
          <t>Counts every started contract record, including records needing correction.</t>
        </is>
      </c>
    </row>
    <row r="3" ht="43" customHeight="1">
      <c r="A3" s="10" t="inlineStr">
        <is>
          <t>Ready records</t>
        </is>
      </c>
      <c r="B3" s="9">
        <f>COUNTIF('Staffing plan'!I2:I101,"Ready")</f>
        <v/>
      </c>
      <c r="C3" s="10" t="inlineStr">
        <is>
          <t>A ready record has a unique label and complete numeric inputs within limits.</t>
        </is>
      </c>
    </row>
    <row r="4" ht="43" customHeight="1">
      <c r="A4" s="7" t="inlineStr">
        <is>
          <t>Records needing correction</t>
        </is>
      </c>
      <c r="B4" s="6">
        <f>B2-B3</f>
        <v/>
      </c>
      <c r="C4" s="7" t="inlineStr">
        <is>
          <t>Correct all flagged records before using the totals below.</t>
        </is>
      </c>
    </row>
    <row r="5" ht="43" customHeight="1">
      <c r="A5" s="10" t="inlineStr">
        <is>
          <t>Total required post hours/week</t>
        </is>
      </c>
      <c r="B5" s="8">
        <f>IF(AND(B2&gt;0,B4=0),SUM('Staffing plan'!B2:B101),"")</f>
        <v/>
      </c>
      <c r="C5" s="10" t="inlineStr">
        <is>
          <t>Planned post coverage only; not actual attendance, paid hours, or billable hours.</t>
        </is>
      </c>
    </row>
    <row r="6" ht="43" customHeight="1">
      <c r="A6" s="7" t="inlineStr">
        <is>
          <t>Reserve-adjusted staffing hours/week</t>
        </is>
      </c>
      <c r="B6" s="5">
        <f>IF(AND(B2&gt;0,B4=0),SUM('Staffing plan'!E2:E101),"")</f>
        <v/>
      </c>
      <c r="C6" s="7" t="inlineStr">
        <is>
          <t>Required post hours plus each contract's additive relief reserve.</t>
        </is>
      </c>
    </row>
    <row r="7" ht="43" customHeight="1">
      <c r="A7" s="10" t="inlineStr">
        <is>
          <t>Summed contract headcount (guards)</t>
        </is>
      </c>
      <c r="B7" s="9">
        <f>IF(AND(B2&gt;0,B4=0),SUM('Staffing plan'!G2:G101),"")</f>
        <v/>
      </c>
      <c r="C7" s="10" t="inlineStr">
        <is>
          <t>Sum of contract-level rounded headcounts. Guards are assumed dedicated to each contract; staff sharing is not assumed.</t>
        </is>
      </c>
    </row>
    <row r="8" ht="43" customHeight="1">
      <c r="A8" s="7" t="inlineStr">
        <is>
          <t>Rounding capacity above demand (hours/week)</t>
        </is>
      </c>
      <c r="B8" s="5">
        <f>IF(AND(B2&gt;0,B4=0),SUM('Staffing plan'!H2:H101),"")</f>
        <v/>
      </c>
      <c r="C8" s="7" t="inlineStr">
        <is>
          <t>Whole-guard usable capacity minus reserve-adjusted staffing demand.</t>
        </is>
      </c>
    </row>
    <row r="9"/>
    <row r="10" ht="48" customHeight="1">
      <c r="A10" s="10" t="inlineStr">
        <is>
          <t>Plan readiness</t>
        </is>
      </c>
      <c r="B10" s="10">
        <f>IF(B2=0,"No records",IF(B4&gt;0,"Correct inputs","Ready to review"))</f>
        <v/>
      </c>
      <c r="C10" s="10" t="inlineStr">
        <is>
          <t>Totals remain blank when no records are started or any started record is incomplete, duplicated, or outside the numeric limits.</t>
        </is>
      </c>
    </row>
    <row r="11" ht="48" customHeight="1">
      <c r="A11" s="10" t="inlineStr">
        <is>
          <t>Planning week start</t>
        </is>
      </c>
      <c r="B11" s="11">
        <f>IF(Assumptions!B2="","",Assumptions!B2)</f>
        <v/>
      </c>
      <c r="C11" s="10" t="inlineStr">
        <is>
          <t>Common Monday planning date. Review Assumptions before using the estimate.</t>
        </is>
      </c>
    </row>
    <row r="12"/>
    <row r="13" ht="48" customHeight="1">
      <c r="A13" s="10" t="inlineStr">
        <is>
          <t>Fictional sample check</t>
        </is>
      </c>
      <c r="B13" s="10" t="inlineStr">
        <is>
          <t>10 fictional contracts</t>
        </is>
      </c>
      <c r="C13" s="10" t="inlineStr">
        <is>
          <t>Expected sample totals: 10 ready records; 1,484.00 required hours; 1,632.40 staffing hours; 46 guards; 207.60 rounding-capacity hours.</t>
        </is>
      </c>
    </row>
    <row r="14" ht="48" customHeight="1">
      <c r="A14" s="10" t="inlineStr">
        <is>
          <t>Decision boundary</t>
        </is>
      </c>
      <c r="B14" s="10" t="inlineStr">
        <is>
          <t>Capacity estimate only</t>
        </is>
      </c>
      <c r="C14" s="10" t="inlineStr">
        <is>
          <t>Not a named roster, attendance record, conflict detector, coverage optimizer, or guarantee of coverage.</t>
        </is>
      </c>
    </row>
    <row r="15" ht="48" customHeight="1">
      <c r="A15" s="10" t="inlineStr">
        <is>
          <t>Input workflow</t>
        </is>
      </c>
      <c r="B15" s="10" t="inlineStr">
        <is>
          <t>One row per contract</t>
        </is>
      </c>
      <c r="C15" s="10" t="inlineStr">
        <is>
          <t>Aggregate all required posts and shifts first. Copy suggested relief and usable hours as values into each new contract row.</t>
        </is>
      </c>
    </row>
  </sheetData>
  <conditionalFormatting sqref="B4">
    <cfRule type="expression" priority="1" dxfId="0">
      <formula>B4&gt;0</formula>
    </cfRule>
  </conditionalFormatting>
  <pageMargins left="0.75" right="0.75" top="1" bottom="1" header="0.5" footer="0.5"/>
  <pageSetup orientation="landscape" paperSize="1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101"/>
  <sheetViews>
    <sheetView showGridLines="0" zoomScale="7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8" customWidth="1" min="2" max="2"/>
    <col width="15" customWidth="1" min="3" max="3"/>
    <col width="19" customWidth="1" min="4" max="4"/>
    <col width="23" customWidth="1" min="5" max="5"/>
    <col width="17" customWidth="1" min="6" max="6"/>
    <col width="18" customWidth="1" min="7" max="7"/>
    <col width="24" customWidth="1" min="8" max="8"/>
    <col width="27" customWidth="1" min="9" max="9"/>
  </cols>
  <sheetData>
    <row r="1" ht="48" customHeight="1">
      <c r="A1" s="1" t="inlineStr">
        <is>
          <t>Fictional contract label</t>
        </is>
      </c>
      <c r="B1" s="1" t="inlineStr">
        <is>
          <t>Required post hours/week</t>
        </is>
      </c>
      <c r="C1" s="1" t="inlineStr">
        <is>
          <t>Relief allowance (%)</t>
        </is>
      </c>
      <c r="D1" s="1" t="inlineStr">
        <is>
          <t>Usable hours/guard/week</t>
        </is>
      </c>
      <c r="E1" s="1" t="inlineStr">
        <is>
          <t>Staffing demand including relief (hours/week)</t>
        </is>
      </c>
      <c r="F1" s="1" t="inlineStr">
        <is>
          <t>Guard equivalents</t>
        </is>
      </c>
      <c r="G1" s="1" t="inlineStr">
        <is>
          <t>Required whole guards</t>
        </is>
      </c>
      <c r="H1" s="1" t="inlineStr">
        <is>
          <t>Rounding capacity above demand (hours/week)</t>
        </is>
      </c>
      <c r="I1" s="1" t="inlineStr">
        <is>
          <t>Input status</t>
        </is>
      </c>
    </row>
    <row r="2" ht="30" customHeight="1">
      <c r="A2" s="2" t="inlineStr">
        <is>
          <t>Example Contract 01</t>
        </is>
      </c>
      <c r="B2" s="3" t="n">
        <v>168</v>
      </c>
      <c r="C2" s="4" t="n">
        <v>0.1</v>
      </c>
      <c r="D2" s="3" t="n">
        <v>40</v>
      </c>
      <c r="E2" s="5">
        <f>IF(I2="Ready",B2*(1+C2),"")</f>
        <v/>
      </c>
      <c r="F2" s="5">
        <f>IF(I2="Ready",IFERROR(E2/D2,"Check input limits"),"")</f>
        <v/>
      </c>
      <c r="G2" s="6">
        <f>IF(I2="Ready",ROUNDUP(F2,0),"")</f>
        <v/>
      </c>
      <c r="H2" s="5">
        <f>IF(I2="Ready",G2*D2-E2,"")</f>
        <v/>
      </c>
      <c r="I2" s="7">
        <f>IF(COUNTA(A2:D2)=0,"",IF(A2="","Missing contract",IF(COUNTIF($A$2:$A$101,A2)&gt;1,"Duplicate contract",IF(COUNT(B2:D2)&lt;&gt;3,"Complete numeric inputs",IF(OR(B2&lt;0,C2&lt;0,C2&gt;1,D2&lt;=0,D2&gt;168),"Check input limits","Ready")))))</f>
        <v/>
      </c>
    </row>
    <row r="3" ht="30" customHeight="1">
      <c r="A3" s="2" t="inlineStr">
        <is>
          <t>Example Contract 02</t>
        </is>
      </c>
      <c r="B3" s="3" t="n">
        <v>336</v>
      </c>
      <c r="C3" s="4" t="n">
        <v>0.1</v>
      </c>
      <c r="D3" s="3" t="n">
        <v>40</v>
      </c>
      <c r="E3" s="8">
        <f>IF(I3="Ready",B3*(1+C3),"")</f>
        <v/>
      </c>
      <c r="F3" s="8">
        <f>IF(I3="Ready",IFERROR(E3/D3,"Check input limits"),"")</f>
        <v/>
      </c>
      <c r="G3" s="9">
        <f>IF(I3="Ready",ROUNDUP(F3,0),"")</f>
        <v/>
      </c>
      <c r="H3" s="8">
        <f>IF(I3="Ready",G3*D3-E3,"")</f>
        <v/>
      </c>
      <c r="I3" s="10">
        <f>IF(COUNTA(A3:D3)=0,"",IF(A3="","Missing contract",IF(COUNTIF($A$2:$A$101,A3)&gt;1,"Duplicate contract",IF(COUNT(B3:D3)&lt;&gt;3,"Complete numeric inputs",IF(OR(B3&lt;0,C3&lt;0,C3&gt;1,D3&lt;=0,D3&gt;168),"Check input limits","Ready")))))</f>
        <v/>
      </c>
    </row>
    <row r="4" ht="30" customHeight="1">
      <c r="A4" s="2" t="inlineStr">
        <is>
          <t>Example Contract 03</t>
        </is>
      </c>
      <c r="B4" s="3" t="n">
        <v>84</v>
      </c>
      <c r="C4" s="4" t="n">
        <v>0.1</v>
      </c>
      <c r="D4" s="3" t="n">
        <v>40</v>
      </c>
      <c r="E4" s="5">
        <f>IF(I4="Ready",B4*(1+C4),"")</f>
        <v/>
      </c>
      <c r="F4" s="5">
        <f>IF(I4="Ready",IFERROR(E4/D4,"Check input limits"),"")</f>
        <v/>
      </c>
      <c r="G4" s="6">
        <f>IF(I4="Ready",ROUNDUP(F4,0),"")</f>
        <v/>
      </c>
      <c r="H4" s="5">
        <f>IF(I4="Ready",G4*D4-E4,"")</f>
        <v/>
      </c>
      <c r="I4" s="7">
        <f>IF(COUNTA(A4:D4)=0,"",IF(A4="","Missing contract",IF(COUNTIF($A$2:$A$101,A4)&gt;1,"Duplicate contract",IF(COUNT(B4:D4)&lt;&gt;3,"Complete numeric inputs",IF(OR(B4&lt;0,C4&lt;0,C4&gt;1,D4&lt;=0,D4&gt;168),"Check input limits","Ready")))))</f>
        <v/>
      </c>
    </row>
    <row r="5" ht="30" customHeight="1">
      <c r="A5" s="2" t="inlineStr">
        <is>
          <t>Example Contract 04</t>
        </is>
      </c>
      <c r="B5" s="3" t="n">
        <v>120</v>
      </c>
      <c r="C5" s="4" t="n">
        <v>0.1</v>
      </c>
      <c r="D5" s="3" t="n">
        <v>40</v>
      </c>
      <c r="E5" s="8">
        <f>IF(I5="Ready",B5*(1+C5),"")</f>
        <v/>
      </c>
      <c r="F5" s="8">
        <f>IF(I5="Ready",IFERROR(E5/D5,"Check input limits"),"")</f>
        <v/>
      </c>
      <c r="G5" s="9">
        <f>IF(I5="Ready",ROUNDUP(F5,0),"")</f>
        <v/>
      </c>
      <c r="H5" s="8">
        <f>IF(I5="Ready",G5*D5-E5,"")</f>
        <v/>
      </c>
      <c r="I5" s="10">
        <f>IF(COUNTA(A5:D5)=0,"",IF(A5="","Missing contract",IF(COUNTIF($A$2:$A$101,A5)&gt;1,"Duplicate contract",IF(COUNT(B5:D5)&lt;&gt;3,"Complete numeric inputs",IF(OR(B5&lt;0,C5&lt;0,C5&gt;1,D5&lt;=0,D5&gt;168),"Check input limits","Ready")))))</f>
        <v/>
      </c>
    </row>
    <row r="6" ht="30" customHeight="1">
      <c r="A6" s="2" t="inlineStr">
        <is>
          <t>Example Contract 05</t>
        </is>
      </c>
      <c r="B6" s="3" t="n">
        <v>240</v>
      </c>
      <c r="C6" s="4" t="n">
        <v>0.1</v>
      </c>
      <c r="D6" s="3" t="n">
        <v>40</v>
      </c>
      <c r="E6" s="5">
        <f>IF(I6="Ready",B6*(1+C6),"")</f>
        <v/>
      </c>
      <c r="F6" s="5">
        <f>IF(I6="Ready",IFERROR(E6/D6,"Check input limits"),"")</f>
        <v/>
      </c>
      <c r="G6" s="6">
        <f>IF(I6="Ready",ROUNDUP(F6,0),"")</f>
        <v/>
      </c>
      <c r="H6" s="5">
        <f>IF(I6="Ready",G6*D6-E6,"")</f>
        <v/>
      </c>
      <c r="I6" s="7">
        <f>IF(COUNTA(A6:D6)=0,"",IF(A6="","Missing contract",IF(COUNTIF($A$2:$A$101,A6)&gt;1,"Duplicate contract",IF(COUNT(B6:D6)&lt;&gt;3,"Complete numeric inputs",IF(OR(B6&lt;0,C6&lt;0,C6&gt;1,D6&lt;=0,D6&gt;168),"Check input limits","Ready")))))</f>
        <v/>
      </c>
    </row>
    <row r="7" ht="30" customHeight="1">
      <c r="A7" s="2" t="inlineStr">
        <is>
          <t>Example Contract 06</t>
        </is>
      </c>
      <c r="B7" s="3" t="n">
        <v>80</v>
      </c>
      <c r="C7" s="4" t="n">
        <v>0.1</v>
      </c>
      <c r="D7" s="3" t="n">
        <v>40</v>
      </c>
      <c r="E7" s="8">
        <f>IF(I7="Ready",B7*(1+C7),"")</f>
        <v/>
      </c>
      <c r="F7" s="8">
        <f>IF(I7="Ready",IFERROR(E7/D7,"Check input limits"),"")</f>
        <v/>
      </c>
      <c r="G7" s="9">
        <f>IF(I7="Ready",ROUNDUP(F7,0),"")</f>
        <v/>
      </c>
      <c r="H7" s="8">
        <f>IF(I7="Ready",G7*D7-E7,"")</f>
        <v/>
      </c>
      <c r="I7" s="10">
        <f>IF(COUNTA(A7:D7)=0,"",IF(A7="","Missing contract",IF(COUNTIF($A$2:$A$101,A7)&gt;1,"Duplicate contract",IF(COUNT(B7:D7)&lt;&gt;3,"Complete numeric inputs",IF(OR(B7&lt;0,C7&lt;0,C7&gt;1,D7&lt;=0,D7&gt;168),"Check input limits","Ready")))))</f>
        <v/>
      </c>
    </row>
    <row r="8" ht="30" customHeight="1">
      <c r="A8" s="2" t="inlineStr">
        <is>
          <t>Example Contract 07</t>
        </is>
      </c>
      <c r="B8" s="3" t="n">
        <v>40</v>
      </c>
      <c r="C8" s="4" t="n">
        <v>0.1</v>
      </c>
      <c r="D8" s="3" t="n">
        <v>40</v>
      </c>
      <c r="E8" s="5">
        <f>IF(I8="Ready",B8*(1+C8),"")</f>
        <v/>
      </c>
      <c r="F8" s="5">
        <f>IF(I8="Ready",IFERROR(E8/D8,"Check input limits"),"")</f>
        <v/>
      </c>
      <c r="G8" s="6">
        <f>IF(I8="Ready",ROUNDUP(F8,0),"")</f>
        <v/>
      </c>
      <c r="H8" s="5">
        <f>IF(I8="Ready",G8*D8-E8,"")</f>
        <v/>
      </c>
      <c r="I8" s="7">
        <f>IF(COUNTA(A8:D8)=0,"",IF(A8="","Missing contract",IF(COUNTIF($A$2:$A$101,A8)&gt;1,"Duplicate contract",IF(COUNT(B8:D8)&lt;&gt;3,"Complete numeric inputs",IF(OR(B8&lt;0,C8&lt;0,C8&gt;1,D8&lt;=0,D8&gt;168),"Check input limits","Ready")))))</f>
        <v/>
      </c>
    </row>
    <row r="9" ht="30" customHeight="1">
      <c r="A9" s="2" t="inlineStr">
        <is>
          <t>Example Contract 08</t>
        </is>
      </c>
      <c r="B9" s="3" t="n">
        <v>56</v>
      </c>
      <c r="C9" s="4" t="n">
        <v>0.1</v>
      </c>
      <c r="D9" s="3" t="n">
        <v>40</v>
      </c>
      <c r="E9" s="8">
        <f>IF(I9="Ready",B9*(1+C9),"")</f>
        <v/>
      </c>
      <c r="F9" s="8">
        <f>IF(I9="Ready",IFERROR(E9/D9,"Check input limits"),"")</f>
        <v/>
      </c>
      <c r="G9" s="9">
        <f>IF(I9="Ready",ROUNDUP(F9,0),"")</f>
        <v/>
      </c>
      <c r="H9" s="8">
        <f>IF(I9="Ready",G9*D9-E9,"")</f>
        <v/>
      </c>
      <c r="I9" s="10">
        <f>IF(COUNTA(A9:D9)=0,"",IF(A9="","Missing contract",IF(COUNTIF($A$2:$A$101,A9)&gt;1,"Duplicate contract",IF(COUNT(B9:D9)&lt;&gt;3,"Complete numeric inputs",IF(OR(B9&lt;0,C9&lt;0,C9&gt;1,D9&lt;=0,D9&gt;168),"Check input limits","Ready")))))</f>
        <v/>
      </c>
    </row>
    <row r="10" ht="30" customHeight="1">
      <c r="A10" s="2" t="inlineStr">
        <is>
          <t>Example Contract 09</t>
        </is>
      </c>
      <c r="B10" s="3" t="n">
        <v>360</v>
      </c>
      <c r="C10" s="4" t="n">
        <v>0.1</v>
      </c>
      <c r="D10" s="3" t="n">
        <v>40</v>
      </c>
      <c r="E10" s="5">
        <f>IF(I10="Ready",B10*(1+C10),"")</f>
        <v/>
      </c>
      <c r="F10" s="5">
        <f>IF(I10="Ready",IFERROR(E10/D10,"Check input limits"),"")</f>
        <v/>
      </c>
      <c r="G10" s="6">
        <f>IF(I10="Ready",ROUNDUP(F10,0),"")</f>
        <v/>
      </c>
      <c r="H10" s="5">
        <f>IF(I10="Ready",G10*D10-E10,"")</f>
        <v/>
      </c>
      <c r="I10" s="7">
        <f>IF(COUNTA(A10:D10)=0,"",IF(A10="","Missing contract",IF(COUNTIF($A$2:$A$101,A10)&gt;1,"Duplicate contract",IF(COUNT(B10:D10)&lt;&gt;3,"Complete numeric inputs",IF(OR(B10&lt;0,C10&lt;0,C10&gt;1,D10&lt;=0,D10&gt;168),"Check input limits","Ready")))))</f>
        <v/>
      </c>
    </row>
    <row r="11" ht="30" customHeight="1">
      <c r="A11" s="2" t="inlineStr">
        <is>
          <t>Example Contract 10</t>
        </is>
      </c>
      <c r="B11" s="3" t="n">
        <v>0</v>
      </c>
      <c r="C11" s="4" t="n">
        <v>0.1</v>
      </c>
      <c r="D11" s="3" t="n">
        <v>40</v>
      </c>
      <c r="E11" s="8">
        <f>IF(I11="Ready",B11*(1+C11),"")</f>
        <v/>
      </c>
      <c r="F11" s="8">
        <f>IF(I11="Ready",IFERROR(E11/D11,"Check input limits"),"")</f>
        <v/>
      </c>
      <c r="G11" s="9">
        <f>IF(I11="Ready",ROUNDUP(F11,0),"")</f>
        <v/>
      </c>
      <c r="H11" s="8">
        <f>IF(I11="Ready",G11*D11-E11,"")</f>
        <v/>
      </c>
      <c r="I11" s="10">
        <f>IF(COUNTA(A11:D11)=0,"",IF(A11="","Missing contract",IF(COUNTIF($A$2:$A$101,A11)&gt;1,"Duplicate contract",IF(COUNT(B11:D11)&lt;&gt;3,"Complete numeric inputs",IF(OR(B11&lt;0,C11&lt;0,C11&gt;1,D11&lt;=0,D11&gt;168),"Check input limits","Ready")))))</f>
        <v/>
      </c>
    </row>
    <row r="12" ht="30" customHeight="1">
      <c r="A12" s="2" t="n"/>
      <c r="B12" s="3" t="n"/>
      <c r="C12" s="4" t="n"/>
      <c r="D12" s="3" t="n"/>
      <c r="E12" s="5">
        <f>IF(I12="Ready",B12*(1+C12),"")</f>
        <v/>
      </c>
      <c r="F12" s="5">
        <f>IF(I12="Ready",IFERROR(E12/D12,"Check input limits"),"")</f>
        <v/>
      </c>
      <c r="G12" s="6">
        <f>IF(I12="Ready",ROUNDUP(F12,0),"")</f>
        <v/>
      </c>
      <c r="H12" s="5">
        <f>IF(I12="Ready",G12*D12-E12,"")</f>
        <v/>
      </c>
      <c r="I12" s="7">
        <f>IF(COUNTA(A12:D12)=0,"",IF(A12="","Missing contract",IF(COUNTIF($A$2:$A$101,A12)&gt;1,"Duplicate contract",IF(COUNT(B12:D12)&lt;&gt;3,"Complete numeric inputs",IF(OR(B12&lt;0,C12&lt;0,C12&gt;1,D12&lt;=0,D12&gt;168),"Check input limits","Ready")))))</f>
        <v/>
      </c>
    </row>
    <row r="13" ht="30" customHeight="1">
      <c r="A13" s="2" t="n"/>
      <c r="B13" s="3" t="n"/>
      <c r="C13" s="4" t="n"/>
      <c r="D13" s="3" t="n"/>
      <c r="E13" s="8">
        <f>IF(I13="Ready",B13*(1+C13),"")</f>
        <v/>
      </c>
      <c r="F13" s="8">
        <f>IF(I13="Ready",IFERROR(E13/D13,"Check input limits"),"")</f>
        <v/>
      </c>
      <c r="G13" s="9">
        <f>IF(I13="Ready",ROUNDUP(F13,0),"")</f>
        <v/>
      </c>
      <c r="H13" s="8">
        <f>IF(I13="Ready",G13*D13-E13,"")</f>
        <v/>
      </c>
      <c r="I13" s="10">
        <f>IF(COUNTA(A13:D13)=0,"",IF(A13="","Missing contract",IF(COUNTIF($A$2:$A$101,A13)&gt;1,"Duplicate contract",IF(COUNT(B13:D13)&lt;&gt;3,"Complete numeric inputs",IF(OR(B13&lt;0,C13&lt;0,C13&gt;1,D13&lt;=0,D13&gt;168),"Check input limits","Ready")))))</f>
        <v/>
      </c>
    </row>
    <row r="14" ht="30" customHeight="1">
      <c r="A14" s="2" t="n"/>
      <c r="B14" s="3" t="n"/>
      <c r="C14" s="4" t="n"/>
      <c r="D14" s="3" t="n"/>
      <c r="E14" s="5">
        <f>IF(I14="Ready",B14*(1+C14),"")</f>
        <v/>
      </c>
      <c r="F14" s="5">
        <f>IF(I14="Ready",IFERROR(E14/D14,"Check input limits"),"")</f>
        <v/>
      </c>
      <c r="G14" s="6">
        <f>IF(I14="Ready",ROUNDUP(F14,0),"")</f>
        <v/>
      </c>
      <c r="H14" s="5">
        <f>IF(I14="Ready",G14*D14-E14,"")</f>
        <v/>
      </c>
      <c r="I14" s="7">
        <f>IF(COUNTA(A14:D14)=0,"",IF(A14="","Missing contract",IF(COUNTIF($A$2:$A$101,A14)&gt;1,"Duplicate contract",IF(COUNT(B14:D14)&lt;&gt;3,"Complete numeric inputs",IF(OR(B14&lt;0,C14&lt;0,C14&gt;1,D14&lt;=0,D14&gt;168),"Check input limits","Ready")))))</f>
        <v/>
      </c>
    </row>
    <row r="15" ht="30" customHeight="1">
      <c r="A15" s="2" t="n"/>
      <c r="B15" s="3" t="n"/>
      <c r="C15" s="4" t="n"/>
      <c r="D15" s="3" t="n"/>
      <c r="E15" s="8">
        <f>IF(I15="Ready",B15*(1+C15),"")</f>
        <v/>
      </c>
      <c r="F15" s="8">
        <f>IF(I15="Ready",IFERROR(E15/D15,"Check input limits"),"")</f>
        <v/>
      </c>
      <c r="G15" s="9">
        <f>IF(I15="Ready",ROUNDUP(F15,0),"")</f>
        <v/>
      </c>
      <c r="H15" s="8">
        <f>IF(I15="Ready",G15*D15-E15,"")</f>
        <v/>
      </c>
      <c r="I15" s="10">
        <f>IF(COUNTA(A15:D15)=0,"",IF(A15="","Missing contract",IF(COUNTIF($A$2:$A$101,A15)&gt;1,"Duplicate contract",IF(COUNT(B15:D15)&lt;&gt;3,"Complete numeric inputs",IF(OR(B15&lt;0,C15&lt;0,C15&gt;1,D15&lt;=0,D15&gt;168),"Check input limits","Ready")))))</f>
        <v/>
      </c>
    </row>
    <row r="16" ht="30" customHeight="1">
      <c r="A16" s="2" t="n"/>
      <c r="B16" s="3" t="n"/>
      <c r="C16" s="4" t="n"/>
      <c r="D16" s="3" t="n"/>
      <c r="E16" s="5">
        <f>IF(I16="Ready",B16*(1+C16),"")</f>
        <v/>
      </c>
      <c r="F16" s="5">
        <f>IF(I16="Ready",IFERROR(E16/D16,"Check input limits"),"")</f>
        <v/>
      </c>
      <c r="G16" s="6">
        <f>IF(I16="Ready",ROUNDUP(F16,0),"")</f>
        <v/>
      </c>
      <c r="H16" s="5">
        <f>IF(I16="Ready",G16*D16-E16,"")</f>
        <v/>
      </c>
      <c r="I16" s="7">
        <f>IF(COUNTA(A16:D16)=0,"",IF(A16="","Missing contract",IF(COUNTIF($A$2:$A$101,A16)&gt;1,"Duplicate contract",IF(COUNT(B16:D16)&lt;&gt;3,"Complete numeric inputs",IF(OR(B16&lt;0,C16&lt;0,C16&gt;1,D16&lt;=0,D16&gt;168),"Check input limits","Ready")))))</f>
        <v/>
      </c>
    </row>
    <row r="17" ht="30" customHeight="1">
      <c r="A17" s="2" t="n"/>
      <c r="B17" s="3" t="n"/>
      <c r="C17" s="4" t="n"/>
      <c r="D17" s="3" t="n"/>
      <c r="E17" s="8">
        <f>IF(I17="Ready",B17*(1+C17),"")</f>
        <v/>
      </c>
      <c r="F17" s="8">
        <f>IF(I17="Ready",IFERROR(E17/D17,"Check input limits"),"")</f>
        <v/>
      </c>
      <c r="G17" s="9">
        <f>IF(I17="Ready",ROUNDUP(F17,0),"")</f>
        <v/>
      </c>
      <c r="H17" s="8">
        <f>IF(I17="Ready",G17*D17-E17,"")</f>
        <v/>
      </c>
      <c r="I17" s="10">
        <f>IF(COUNTA(A17:D17)=0,"",IF(A17="","Missing contract",IF(COUNTIF($A$2:$A$101,A17)&gt;1,"Duplicate contract",IF(COUNT(B17:D17)&lt;&gt;3,"Complete numeric inputs",IF(OR(B17&lt;0,C17&lt;0,C17&gt;1,D17&lt;=0,D17&gt;168),"Check input limits","Ready")))))</f>
        <v/>
      </c>
    </row>
    <row r="18" ht="30" customHeight="1">
      <c r="A18" s="2" t="n"/>
      <c r="B18" s="3" t="n"/>
      <c r="C18" s="4" t="n"/>
      <c r="D18" s="3" t="n"/>
      <c r="E18" s="5">
        <f>IF(I18="Ready",B18*(1+C18),"")</f>
        <v/>
      </c>
      <c r="F18" s="5">
        <f>IF(I18="Ready",IFERROR(E18/D18,"Check input limits"),"")</f>
        <v/>
      </c>
      <c r="G18" s="6">
        <f>IF(I18="Ready",ROUNDUP(F18,0),"")</f>
        <v/>
      </c>
      <c r="H18" s="5">
        <f>IF(I18="Ready",G18*D18-E18,"")</f>
        <v/>
      </c>
      <c r="I18" s="7">
        <f>IF(COUNTA(A18:D18)=0,"",IF(A18="","Missing contract",IF(COUNTIF($A$2:$A$101,A18)&gt;1,"Duplicate contract",IF(COUNT(B18:D18)&lt;&gt;3,"Complete numeric inputs",IF(OR(B18&lt;0,C18&lt;0,C18&gt;1,D18&lt;=0,D18&gt;168),"Check input limits","Ready")))))</f>
        <v/>
      </c>
    </row>
    <row r="19" ht="30" customHeight="1">
      <c r="A19" s="2" t="n"/>
      <c r="B19" s="3" t="n"/>
      <c r="C19" s="4" t="n"/>
      <c r="D19" s="3" t="n"/>
      <c r="E19" s="8">
        <f>IF(I19="Ready",B19*(1+C19),"")</f>
        <v/>
      </c>
      <c r="F19" s="8">
        <f>IF(I19="Ready",IFERROR(E19/D19,"Check input limits"),"")</f>
        <v/>
      </c>
      <c r="G19" s="9">
        <f>IF(I19="Ready",ROUNDUP(F19,0),"")</f>
        <v/>
      </c>
      <c r="H19" s="8">
        <f>IF(I19="Ready",G19*D19-E19,"")</f>
        <v/>
      </c>
      <c r="I19" s="10">
        <f>IF(COUNTA(A19:D19)=0,"",IF(A19="","Missing contract",IF(COUNTIF($A$2:$A$101,A19)&gt;1,"Duplicate contract",IF(COUNT(B19:D19)&lt;&gt;3,"Complete numeric inputs",IF(OR(B19&lt;0,C19&lt;0,C19&gt;1,D19&lt;=0,D19&gt;168),"Check input limits","Ready")))))</f>
        <v/>
      </c>
    </row>
    <row r="20" ht="30" customHeight="1">
      <c r="A20" s="2" t="n"/>
      <c r="B20" s="3" t="n"/>
      <c r="C20" s="4" t="n"/>
      <c r="D20" s="3" t="n"/>
      <c r="E20" s="5">
        <f>IF(I20="Ready",B20*(1+C20),"")</f>
        <v/>
      </c>
      <c r="F20" s="5">
        <f>IF(I20="Ready",IFERROR(E20/D20,"Check input limits"),"")</f>
        <v/>
      </c>
      <c r="G20" s="6">
        <f>IF(I20="Ready",ROUNDUP(F20,0),"")</f>
        <v/>
      </c>
      <c r="H20" s="5">
        <f>IF(I20="Ready",G20*D20-E20,"")</f>
        <v/>
      </c>
      <c r="I20" s="7">
        <f>IF(COUNTA(A20:D20)=0,"",IF(A20="","Missing contract",IF(COUNTIF($A$2:$A$101,A20)&gt;1,"Duplicate contract",IF(COUNT(B20:D20)&lt;&gt;3,"Complete numeric inputs",IF(OR(B20&lt;0,C20&lt;0,C20&gt;1,D20&lt;=0,D20&gt;168),"Check input limits","Ready")))))</f>
        <v/>
      </c>
    </row>
    <row r="21" ht="30" customHeight="1">
      <c r="A21" s="2" t="n"/>
      <c r="B21" s="3" t="n"/>
      <c r="C21" s="4" t="n"/>
      <c r="D21" s="3" t="n"/>
      <c r="E21" s="8">
        <f>IF(I21="Ready",B21*(1+C21),"")</f>
        <v/>
      </c>
      <c r="F21" s="8">
        <f>IF(I21="Ready",IFERROR(E21/D21,"Check input limits"),"")</f>
        <v/>
      </c>
      <c r="G21" s="9">
        <f>IF(I21="Ready",ROUNDUP(F21,0),"")</f>
        <v/>
      </c>
      <c r="H21" s="8">
        <f>IF(I21="Ready",G21*D21-E21,"")</f>
        <v/>
      </c>
      <c r="I21" s="10">
        <f>IF(COUNTA(A21:D21)=0,"",IF(A21="","Missing contract",IF(COUNTIF($A$2:$A$101,A21)&gt;1,"Duplicate contract",IF(COUNT(B21:D21)&lt;&gt;3,"Complete numeric inputs",IF(OR(B21&lt;0,C21&lt;0,C21&gt;1,D21&lt;=0,D21&gt;168),"Check input limits","Ready")))))</f>
        <v/>
      </c>
    </row>
    <row r="22" ht="30" customHeight="1">
      <c r="A22" s="2" t="n"/>
      <c r="B22" s="3" t="n"/>
      <c r="C22" s="4" t="n"/>
      <c r="D22" s="3" t="n"/>
      <c r="E22" s="5">
        <f>IF(I22="Ready",B22*(1+C22),"")</f>
        <v/>
      </c>
      <c r="F22" s="5">
        <f>IF(I22="Ready",IFERROR(E22/D22,"Check input limits"),"")</f>
        <v/>
      </c>
      <c r="G22" s="6">
        <f>IF(I22="Ready",ROUNDUP(F22,0),"")</f>
        <v/>
      </c>
      <c r="H22" s="5">
        <f>IF(I22="Ready",G22*D22-E22,"")</f>
        <v/>
      </c>
      <c r="I22" s="7">
        <f>IF(COUNTA(A22:D22)=0,"",IF(A22="","Missing contract",IF(COUNTIF($A$2:$A$101,A22)&gt;1,"Duplicate contract",IF(COUNT(B22:D22)&lt;&gt;3,"Complete numeric inputs",IF(OR(B22&lt;0,C22&lt;0,C22&gt;1,D22&lt;=0,D22&gt;168),"Check input limits","Ready")))))</f>
        <v/>
      </c>
    </row>
    <row r="23" ht="30" customHeight="1">
      <c r="A23" s="2" t="n"/>
      <c r="B23" s="3" t="n"/>
      <c r="C23" s="4" t="n"/>
      <c r="D23" s="3" t="n"/>
      <c r="E23" s="8">
        <f>IF(I23="Ready",B23*(1+C23),"")</f>
        <v/>
      </c>
      <c r="F23" s="8">
        <f>IF(I23="Ready",IFERROR(E23/D23,"Check input limits"),"")</f>
        <v/>
      </c>
      <c r="G23" s="9">
        <f>IF(I23="Ready",ROUNDUP(F23,0),"")</f>
        <v/>
      </c>
      <c r="H23" s="8">
        <f>IF(I23="Ready",G23*D23-E23,"")</f>
        <v/>
      </c>
      <c r="I23" s="10">
        <f>IF(COUNTA(A23:D23)=0,"",IF(A23="","Missing contract",IF(COUNTIF($A$2:$A$101,A23)&gt;1,"Duplicate contract",IF(COUNT(B23:D23)&lt;&gt;3,"Complete numeric inputs",IF(OR(B23&lt;0,C23&lt;0,C23&gt;1,D23&lt;=0,D23&gt;168),"Check input limits","Ready")))))</f>
        <v/>
      </c>
    </row>
    <row r="24" ht="30" customHeight="1">
      <c r="A24" s="2" t="n"/>
      <c r="B24" s="3" t="n"/>
      <c r="C24" s="4" t="n"/>
      <c r="D24" s="3" t="n"/>
      <c r="E24" s="5">
        <f>IF(I24="Ready",B24*(1+C24),"")</f>
        <v/>
      </c>
      <c r="F24" s="5">
        <f>IF(I24="Ready",IFERROR(E24/D24,"Check input limits"),"")</f>
        <v/>
      </c>
      <c r="G24" s="6">
        <f>IF(I24="Ready",ROUNDUP(F24,0),"")</f>
        <v/>
      </c>
      <c r="H24" s="5">
        <f>IF(I24="Ready",G24*D24-E24,"")</f>
        <v/>
      </c>
      <c r="I24" s="7">
        <f>IF(COUNTA(A24:D24)=0,"",IF(A24="","Missing contract",IF(COUNTIF($A$2:$A$101,A24)&gt;1,"Duplicate contract",IF(COUNT(B24:D24)&lt;&gt;3,"Complete numeric inputs",IF(OR(B24&lt;0,C24&lt;0,C24&gt;1,D24&lt;=0,D24&gt;168),"Check input limits","Ready")))))</f>
        <v/>
      </c>
    </row>
    <row r="25" ht="30" customHeight="1">
      <c r="A25" s="2" t="n"/>
      <c r="B25" s="3" t="n"/>
      <c r="C25" s="4" t="n"/>
      <c r="D25" s="3" t="n"/>
      <c r="E25" s="8">
        <f>IF(I25="Ready",B25*(1+C25),"")</f>
        <v/>
      </c>
      <c r="F25" s="8">
        <f>IF(I25="Ready",IFERROR(E25/D25,"Check input limits"),"")</f>
        <v/>
      </c>
      <c r="G25" s="9">
        <f>IF(I25="Ready",ROUNDUP(F25,0),"")</f>
        <v/>
      </c>
      <c r="H25" s="8">
        <f>IF(I25="Ready",G25*D25-E25,"")</f>
        <v/>
      </c>
      <c r="I25" s="10">
        <f>IF(COUNTA(A25:D25)=0,"",IF(A25="","Missing contract",IF(COUNTIF($A$2:$A$101,A25)&gt;1,"Duplicate contract",IF(COUNT(B25:D25)&lt;&gt;3,"Complete numeric inputs",IF(OR(B25&lt;0,C25&lt;0,C25&gt;1,D25&lt;=0,D25&gt;168),"Check input limits","Ready")))))</f>
        <v/>
      </c>
    </row>
    <row r="26" ht="30" customHeight="1">
      <c r="A26" s="2" t="n"/>
      <c r="B26" s="3" t="n"/>
      <c r="C26" s="4" t="n"/>
      <c r="D26" s="3" t="n"/>
      <c r="E26" s="5">
        <f>IF(I26="Ready",B26*(1+C26),"")</f>
        <v/>
      </c>
      <c r="F26" s="5">
        <f>IF(I26="Ready",IFERROR(E26/D26,"Check input limits"),"")</f>
        <v/>
      </c>
      <c r="G26" s="6">
        <f>IF(I26="Ready",ROUNDUP(F26,0),"")</f>
        <v/>
      </c>
      <c r="H26" s="5">
        <f>IF(I26="Ready",G26*D26-E26,"")</f>
        <v/>
      </c>
      <c r="I26" s="7">
        <f>IF(COUNTA(A26:D26)=0,"",IF(A26="","Missing contract",IF(COUNTIF($A$2:$A$101,A26)&gt;1,"Duplicate contract",IF(COUNT(B26:D26)&lt;&gt;3,"Complete numeric inputs",IF(OR(B26&lt;0,C26&lt;0,C26&gt;1,D26&lt;=0,D26&gt;168),"Check input limits","Ready")))))</f>
        <v/>
      </c>
    </row>
    <row r="27" ht="30" customHeight="1">
      <c r="A27" s="2" t="n"/>
      <c r="B27" s="3" t="n"/>
      <c r="C27" s="4" t="n"/>
      <c r="D27" s="3" t="n"/>
      <c r="E27" s="8">
        <f>IF(I27="Ready",B27*(1+C27),"")</f>
        <v/>
      </c>
      <c r="F27" s="8">
        <f>IF(I27="Ready",IFERROR(E27/D27,"Check input limits"),"")</f>
        <v/>
      </c>
      <c r="G27" s="9">
        <f>IF(I27="Ready",ROUNDUP(F27,0),"")</f>
        <v/>
      </c>
      <c r="H27" s="8">
        <f>IF(I27="Ready",G27*D27-E27,"")</f>
        <v/>
      </c>
      <c r="I27" s="10">
        <f>IF(COUNTA(A27:D27)=0,"",IF(A27="","Missing contract",IF(COUNTIF($A$2:$A$101,A27)&gt;1,"Duplicate contract",IF(COUNT(B27:D27)&lt;&gt;3,"Complete numeric inputs",IF(OR(B27&lt;0,C27&lt;0,C27&gt;1,D27&lt;=0,D27&gt;168),"Check input limits","Ready")))))</f>
        <v/>
      </c>
    </row>
    <row r="28" ht="30" customHeight="1">
      <c r="A28" s="2" t="n"/>
      <c r="B28" s="3" t="n"/>
      <c r="C28" s="4" t="n"/>
      <c r="D28" s="3" t="n"/>
      <c r="E28" s="5">
        <f>IF(I28="Ready",B28*(1+C28),"")</f>
        <v/>
      </c>
      <c r="F28" s="5">
        <f>IF(I28="Ready",IFERROR(E28/D28,"Check input limits"),"")</f>
        <v/>
      </c>
      <c r="G28" s="6">
        <f>IF(I28="Ready",ROUNDUP(F28,0),"")</f>
        <v/>
      </c>
      <c r="H28" s="5">
        <f>IF(I28="Ready",G28*D28-E28,"")</f>
        <v/>
      </c>
      <c r="I28" s="7">
        <f>IF(COUNTA(A28:D28)=0,"",IF(A28="","Missing contract",IF(COUNTIF($A$2:$A$101,A28)&gt;1,"Duplicate contract",IF(COUNT(B28:D28)&lt;&gt;3,"Complete numeric inputs",IF(OR(B28&lt;0,C28&lt;0,C28&gt;1,D28&lt;=0,D28&gt;168),"Check input limits","Ready")))))</f>
        <v/>
      </c>
    </row>
    <row r="29" ht="30" customHeight="1">
      <c r="A29" s="2" t="n"/>
      <c r="B29" s="3" t="n"/>
      <c r="C29" s="4" t="n"/>
      <c r="D29" s="3" t="n"/>
      <c r="E29" s="8">
        <f>IF(I29="Ready",B29*(1+C29),"")</f>
        <v/>
      </c>
      <c r="F29" s="8">
        <f>IF(I29="Ready",IFERROR(E29/D29,"Check input limits"),"")</f>
        <v/>
      </c>
      <c r="G29" s="9">
        <f>IF(I29="Ready",ROUNDUP(F29,0),"")</f>
        <v/>
      </c>
      <c r="H29" s="8">
        <f>IF(I29="Ready",G29*D29-E29,"")</f>
        <v/>
      </c>
      <c r="I29" s="10">
        <f>IF(COUNTA(A29:D29)=0,"",IF(A29="","Missing contract",IF(COUNTIF($A$2:$A$101,A29)&gt;1,"Duplicate contract",IF(COUNT(B29:D29)&lt;&gt;3,"Complete numeric inputs",IF(OR(B29&lt;0,C29&lt;0,C29&gt;1,D29&lt;=0,D29&gt;168),"Check input limits","Ready")))))</f>
        <v/>
      </c>
    </row>
    <row r="30" ht="30" customHeight="1">
      <c r="A30" s="2" t="n"/>
      <c r="B30" s="3" t="n"/>
      <c r="C30" s="4" t="n"/>
      <c r="D30" s="3" t="n"/>
      <c r="E30" s="5">
        <f>IF(I30="Ready",B30*(1+C30),"")</f>
        <v/>
      </c>
      <c r="F30" s="5">
        <f>IF(I30="Ready",IFERROR(E30/D30,"Check input limits"),"")</f>
        <v/>
      </c>
      <c r="G30" s="6">
        <f>IF(I30="Ready",ROUNDUP(F30,0),"")</f>
        <v/>
      </c>
      <c r="H30" s="5">
        <f>IF(I30="Ready",G30*D30-E30,"")</f>
        <v/>
      </c>
      <c r="I30" s="7">
        <f>IF(COUNTA(A30:D30)=0,"",IF(A30="","Missing contract",IF(COUNTIF($A$2:$A$101,A30)&gt;1,"Duplicate contract",IF(COUNT(B30:D30)&lt;&gt;3,"Complete numeric inputs",IF(OR(B30&lt;0,C30&lt;0,C30&gt;1,D30&lt;=0,D30&gt;168),"Check input limits","Ready")))))</f>
        <v/>
      </c>
    </row>
    <row r="31" ht="30" customHeight="1">
      <c r="A31" s="2" t="n"/>
      <c r="B31" s="3" t="n"/>
      <c r="C31" s="4" t="n"/>
      <c r="D31" s="3" t="n"/>
      <c r="E31" s="8">
        <f>IF(I31="Ready",B31*(1+C31),"")</f>
        <v/>
      </c>
      <c r="F31" s="8">
        <f>IF(I31="Ready",IFERROR(E31/D31,"Check input limits"),"")</f>
        <v/>
      </c>
      <c r="G31" s="9">
        <f>IF(I31="Ready",ROUNDUP(F31,0),"")</f>
        <v/>
      </c>
      <c r="H31" s="8">
        <f>IF(I31="Ready",G31*D31-E31,"")</f>
        <v/>
      </c>
      <c r="I31" s="10">
        <f>IF(COUNTA(A31:D31)=0,"",IF(A31="","Missing contract",IF(COUNTIF($A$2:$A$101,A31)&gt;1,"Duplicate contract",IF(COUNT(B31:D31)&lt;&gt;3,"Complete numeric inputs",IF(OR(B31&lt;0,C31&lt;0,C31&gt;1,D31&lt;=0,D31&gt;168),"Check input limits","Ready")))))</f>
        <v/>
      </c>
    </row>
    <row r="32" ht="30" customHeight="1">
      <c r="A32" s="2" t="n"/>
      <c r="B32" s="3" t="n"/>
      <c r="C32" s="4" t="n"/>
      <c r="D32" s="3" t="n"/>
      <c r="E32" s="5">
        <f>IF(I32="Ready",B32*(1+C32),"")</f>
        <v/>
      </c>
      <c r="F32" s="5">
        <f>IF(I32="Ready",IFERROR(E32/D32,"Check input limits"),"")</f>
        <v/>
      </c>
      <c r="G32" s="6">
        <f>IF(I32="Ready",ROUNDUP(F32,0),"")</f>
        <v/>
      </c>
      <c r="H32" s="5">
        <f>IF(I32="Ready",G32*D32-E32,"")</f>
        <v/>
      </c>
      <c r="I32" s="7">
        <f>IF(COUNTA(A32:D32)=0,"",IF(A32="","Missing contract",IF(COUNTIF($A$2:$A$101,A32)&gt;1,"Duplicate contract",IF(COUNT(B32:D32)&lt;&gt;3,"Complete numeric inputs",IF(OR(B32&lt;0,C32&lt;0,C32&gt;1,D32&lt;=0,D32&gt;168),"Check input limits","Ready")))))</f>
        <v/>
      </c>
    </row>
    <row r="33" ht="30" customHeight="1">
      <c r="A33" s="2" t="n"/>
      <c r="B33" s="3" t="n"/>
      <c r="C33" s="4" t="n"/>
      <c r="D33" s="3" t="n"/>
      <c r="E33" s="8">
        <f>IF(I33="Ready",B33*(1+C33),"")</f>
        <v/>
      </c>
      <c r="F33" s="8">
        <f>IF(I33="Ready",IFERROR(E33/D33,"Check input limits"),"")</f>
        <v/>
      </c>
      <c r="G33" s="9">
        <f>IF(I33="Ready",ROUNDUP(F33,0),"")</f>
        <v/>
      </c>
      <c r="H33" s="8">
        <f>IF(I33="Ready",G33*D33-E33,"")</f>
        <v/>
      </c>
      <c r="I33" s="10">
        <f>IF(COUNTA(A33:D33)=0,"",IF(A33="","Missing contract",IF(COUNTIF($A$2:$A$101,A33)&gt;1,"Duplicate contract",IF(COUNT(B33:D33)&lt;&gt;3,"Complete numeric inputs",IF(OR(B33&lt;0,C33&lt;0,C33&gt;1,D33&lt;=0,D33&gt;168),"Check input limits","Ready")))))</f>
        <v/>
      </c>
    </row>
    <row r="34" ht="30" customHeight="1">
      <c r="A34" s="2" t="n"/>
      <c r="B34" s="3" t="n"/>
      <c r="C34" s="4" t="n"/>
      <c r="D34" s="3" t="n"/>
      <c r="E34" s="5">
        <f>IF(I34="Ready",B34*(1+C34),"")</f>
        <v/>
      </c>
      <c r="F34" s="5">
        <f>IF(I34="Ready",IFERROR(E34/D34,"Check input limits"),"")</f>
        <v/>
      </c>
      <c r="G34" s="6">
        <f>IF(I34="Ready",ROUNDUP(F34,0),"")</f>
        <v/>
      </c>
      <c r="H34" s="5">
        <f>IF(I34="Ready",G34*D34-E34,"")</f>
        <v/>
      </c>
      <c r="I34" s="7">
        <f>IF(COUNTA(A34:D34)=0,"",IF(A34="","Missing contract",IF(COUNTIF($A$2:$A$101,A34)&gt;1,"Duplicate contract",IF(COUNT(B34:D34)&lt;&gt;3,"Complete numeric inputs",IF(OR(B34&lt;0,C34&lt;0,C34&gt;1,D34&lt;=0,D34&gt;168),"Check input limits","Ready")))))</f>
        <v/>
      </c>
    </row>
    <row r="35" ht="30" customHeight="1">
      <c r="A35" s="2" t="n"/>
      <c r="B35" s="3" t="n"/>
      <c r="C35" s="4" t="n"/>
      <c r="D35" s="3" t="n"/>
      <c r="E35" s="8">
        <f>IF(I35="Ready",B35*(1+C35),"")</f>
        <v/>
      </c>
      <c r="F35" s="8">
        <f>IF(I35="Ready",IFERROR(E35/D35,"Check input limits"),"")</f>
        <v/>
      </c>
      <c r="G35" s="9">
        <f>IF(I35="Ready",ROUNDUP(F35,0),"")</f>
        <v/>
      </c>
      <c r="H35" s="8">
        <f>IF(I35="Ready",G35*D35-E35,"")</f>
        <v/>
      </c>
      <c r="I35" s="10">
        <f>IF(COUNTA(A35:D35)=0,"",IF(A35="","Missing contract",IF(COUNTIF($A$2:$A$101,A35)&gt;1,"Duplicate contract",IF(COUNT(B35:D35)&lt;&gt;3,"Complete numeric inputs",IF(OR(B35&lt;0,C35&lt;0,C35&gt;1,D35&lt;=0,D35&gt;168),"Check input limits","Ready")))))</f>
        <v/>
      </c>
    </row>
    <row r="36" ht="30" customHeight="1">
      <c r="A36" s="2" t="n"/>
      <c r="B36" s="3" t="n"/>
      <c r="C36" s="4" t="n"/>
      <c r="D36" s="3" t="n"/>
      <c r="E36" s="5">
        <f>IF(I36="Ready",B36*(1+C36),"")</f>
        <v/>
      </c>
      <c r="F36" s="5">
        <f>IF(I36="Ready",IFERROR(E36/D36,"Check input limits"),"")</f>
        <v/>
      </c>
      <c r="G36" s="6">
        <f>IF(I36="Ready",ROUNDUP(F36,0),"")</f>
        <v/>
      </c>
      <c r="H36" s="5">
        <f>IF(I36="Ready",G36*D36-E36,"")</f>
        <v/>
      </c>
      <c r="I36" s="7">
        <f>IF(COUNTA(A36:D36)=0,"",IF(A36="","Missing contract",IF(COUNTIF($A$2:$A$101,A36)&gt;1,"Duplicate contract",IF(COUNT(B36:D36)&lt;&gt;3,"Complete numeric inputs",IF(OR(B36&lt;0,C36&lt;0,C36&gt;1,D36&lt;=0,D36&gt;168),"Check input limits","Ready")))))</f>
        <v/>
      </c>
    </row>
    <row r="37" ht="30" customHeight="1">
      <c r="A37" s="2" t="n"/>
      <c r="B37" s="3" t="n"/>
      <c r="C37" s="4" t="n"/>
      <c r="D37" s="3" t="n"/>
      <c r="E37" s="8">
        <f>IF(I37="Ready",B37*(1+C37),"")</f>
        <v/>
      </c>
      <c r="F37" s="8">
        <f>IF(I37="Ready",IFERROR(E37/D37,"Check input limits"),"")</f>
        <v/>
      </c>
      <c r="G37" s="9">
        <f>IF(I37="Ready",ROUNDUP(F37,0),"")</f>
        <v/>
      </c>
      <c r="H37" s="8">
        <f>IF(I37="Ready",G37*D37-E37,"")</f>
        <v/>
      </c>
      <c r="I37" s="10">
        <f>IF(COUNTA(A37:D37)=0,"",IF(A37="","Missing contract",IF(COUNTIF($A$2:$A$101,A37)&gt;1,"Duplicate contract",IF(COUNT(B37:D37)&lt;&gt;3,"Complete numeric inputs",IF(OR(B37&lt;0,C37&lt;0,C37&gt;1,D37&lt;=0,D37&gt;168),"Check input limits","Ready")))))</f>
        <v/>
      </c>
    </row>
    <row r="38" ht="30" customHeight="1">
      <c r="A38" s="2" t="n"/>
      <c r="B38" s="3" t="n"/>
      <c r="C38" s="4" t="n"/>
      <c r="D38" s="3" t="n"/>
      <c r="E38" s="5">
        <f>IF(I38="Ready",B38*(1+C38),"")</f>
        <v/>
      </c>
      <c r="F38" s="5">
        <f>IF(I38="Ready",IFERROR(E38/D38,"Check input limits"),"")</f>
        <v/>
      </c>
      <c r="G38" s="6">
        <f>IF(I38="Ready",ROUNDUP(F38,0),"")</f>
        <v/>
      </c>
      <c r="H38" s="5">
        <f>IF(I38="Ready",G38*D38-E38,"")</f>
        <v/>
      </c>
      <c r="I38" s="7">
        <f>IF(COUNTA(A38:D38)=0,"",IF(A38="","Missing contract",IF(COUNTIF($A$2:$A$101,A38)&gt;1,"Duplicate contract",IF(COUNT(B38:D38)&lt;&gt;3,"Complete numeric inputs",IF(OR(B38&lt;0,C38&lt;0,C38&gt;1,D38&lt;=0,D38&gt;168),"Check input limits","Ready")))))</f>
        <v/>
      </c>
    </row>
    <row r="39" ht="30" customHeight="1">
      <c r="A39" s="2" t="n"/>
      <c r="B39" s="3" t="n"/>
      <c r="C39" s="4" t="n"/>
      <c r="D39" s="3" t="n"/>
      <c r="E39" s="8">
        <f>IF(I39="Ready",B39*(1+C39),"")</f>
        <v/>
      </c>
      <c r="F39" s="8">
        <f>IF(I39="Ready",IFERROR(E39/D39,"Check input limits"),"")</f>
        <v/>
      </c>
      <c r="G39" s="9">
        <f>IF(I39="Ready",ROUNDUP(F39,0),"")</f>
        <v/>
      </c>
      <c r="H39" s="8">
        <f>IF(I39="Ready",G39*D39-E39,"")</f>
        <v/>
      </c>
      <c r="I39" s="10">
        <f>IF(COUNTA(A39:D39)=0,"",IF(A39="","Missing contract",IF(COUNTIF($A$2:$A$101,A39)&gt;1,"Duplicate contract",IF(COUNT(B39:D39)&lt;&gt;3,"Complete numeric inputs",IF(OR(B39&lt;0,C39&lt;0,C39&gt;1,D39&lt;=0,D39&gt;168),"Check input limits","Ready")))))</f>
        <v/>
      </c>
    </row>
    <row r="40" ht="30" customHeight="1">
      <c r="A40" s="2" t="n"/>
      <c r="B40" s="3" t="n"/>
      <c r="C40" s="4" t="n"/>
      <c r="D40" s="3" t="n"/>
      <c r="E40" s="5">
        <f>IF(I40="Ready",B40*(1+C40),"")</f>
        <v/>
      </c>
      <c r="F40" s="5">
        <f>IF(I40="Ready",IFERROR(E40/D40,"Check input limits"),"")</f>
        <v/>
      </c>
      <c r="G40" s="6">
        <f>IF(I40="Ready",ROUNDUP(F40,0),"")</f>
        <v/>
      </c>
      <c r="H40" s="5">
        <f>IF(I40="Ready",G40*D40-E40,"")</f>
        <v/>
      </c>
      <c r="I40" s="7">
        <f>IF(COUNTA(A40:D40)=0,"",IF(A40="","Missing contract",IF(COUNTIF($A$2:$A$101,A40)&gt;1,"Duplicate contract",IF(COUNT(B40:D40)&lt;&gt;3,"Complete numeric inputs",IF(OR(B40&lt;0,C40&lt;0,C40&gt;1,D40&lt;=0,D40&gt;168),"Check input limits","Ready")))))</f>
        <v/>
      </c>
    </row>
    <row r="41" ht="30" customHeight="1">
      <c r="A41" s="2" t="n"/>
      <c r="B41" s="3" t="n"/>
      <c r="C41" s="4" t="n"/>
      <c r="D41" s="3" t="n"/>
      <c r="E41" s="8">
        <f>IF(I41="Ready",B41*(1+C41),"")</f>
        <v/>
      </c>
      <c r="F41" s="8">
        <f>IF(I41="Ready",IFERROR(E41/D41,"Check input limits"),"")</f>
        <v/>
      </c>
      <c r="G41" s="9">
        <f>IF(I41="Ready",ROUNDUP(F41,0),"")</f>
        <v/>
      </c>
      <c r="H41" s="8">
        <f>IF(I41="Ready",G41*D41-E41,"")</f>
        <v/>
      </c>
      <c r="I41" s="10">
        <f>IF(COUNTA(A41:D41)=0,"",IF(A41="","Missing contract",IF(COUNTIF($A$2:$A$101,A41)&gt;1,"Duplicate contract",IF(COUNT(B41:D41)&lt;&gt;3,"Complete numeric inputs",IF(OR(B41&lt;0,C41&lt;0,C41&gt;1,D41&lt;=0,D41&gt;168),"Check input limits","Ready")))))</f>
        <v/>
      </c>
    </row>
    <row r="42" ht="30" customHeight="1">
      <c r="A42" s="2" t="n"/>
      <c r="B42" s="3" t="n"/>
      <c r="C42" s="4" t="n"/>
      <c r="D42" s="3" t="n"/>
      <c r="E42" s="5">
        <f>IF(I42="Ready",B42*(1+C42),"")</f>
        <v/>
      </c>
      <c r="F42" s="5">
        <f>IF(I42="Ready",IFERROR(E42/D42,"Check input limits"),"")</f>
        <v/>
      </c>
      <c r="G42" s="6">
        <f>IF(I42="Ready",ROUNDUP(F42,0),"")</f>
        <v/>
      </c>
      <c r="H42" s="5">
        <f>IF(I42="Ready",G42*D42-E42,"")</f>
        <v/>
      </c>
      <c r="I42" s="7">
        <f>IF(COUNTA(A42:D42)=0,"",IF(A42="","Missing contract",IF(COUNTIF($A$2:$A$101,A42)&gt;1,"Duplicate contract",IF(COUNT(B42:D42)&lt;&gt;3,"Complete numeric inputs",IF(OR(B42&lt;0,C42&lt;0,C42&gt;1,D42&lt;=0,D42&gt;168),"Check input limits","Ready")))))</f>
        <v/>
      </c>
    </row>
    <row r="43" ht="30" customHeight="1">
      <c r="A43" s="2" t="n"/>
      <c r="B43" s="3" t="n"/>
      <c r="C43" s="4" t="n"/>
      <c r="D43" s="3" t="n"/>
      <c r="E43" s="8">
        <f>IF(I43="Ready",B43*(1+C43),"")</f>
        <v/>
      </c>
      <c r="F43" s="8">
        <f>IF(I43="Ready",IFERROR(E43/D43,"Check input limits"),"")</f>
        <v/>
      </c>
      <c r="G43" s="9">
        <f>IF(I43="Ready",ROUNDUP(F43,0),"")</f>
        <v/>
      </c>
      <c r="H43" s="8">
        <f>IF(I43="Ready",G43*D43-E43,"")</f>
        <v/>
      </c>
      <c r="I43" s="10">
        <f>IF(COUNTA(A43:D43)=0,"",IF(A43="","Missing contract",IF(COUNTIF($A$2:$A$101,A43)&gt;1,"Duplicate contract",IF(COUNT(B43:D43)&lt;&gt;3,"Complete numeric inputs",IF(OR(B43&lt;0,C43&lt;0,C43&gt;1,D43&lt;=0,D43&gt;168),"Check input limits","Ready")))))</f>
        <v/>
      </c>
    </row>
    <row r="44" ht="30" customHeight="1">
      <c r="A44" s="2" t="n"/>
      <c r="B44" s="3" t="n"/>
      <c r="C44" s="4" t="n"/>
      <c r="D44" s="3" t="n"/>
      <c r="E44" s="5">
        <f>IF(I44="Ready",B44*(1+C44),"")</f>
        <v/>
      </c>
      <c r="F44" s="5">
        <f>IF(I44="Ready",IFERROR(E44/D44,"Check input limits"),"")</f>
        <v/>
      </c>
      <c r="G44" s="6">
        <f>IF(I44="Ready",ROUNDUP(F44,0),"")</f>
        <v/>
      </c>
      <c r="H44" s="5">
        <f>IF(I44="Ready",G44*D44-E44,"")</f>
        <v/>
      </c>
      <c r="I44" s="7">
        <f>IF(COUNTA(A44:D44)=0,"",IF(A44="","Missing contract",IF(COUNTIF($A$2:$A$101,A44)&gt;1,"Duplicate contract",IF(COUNT(B44:D44)&lt;&gt;3,"Complete numeric inputs",IF(OR(B44&lt;0,C44&lt;0,C44&gt;1,D44&lt;=0,D44&gt;168),"Check input limits","Ready")))))</f>
        <v/>
      </c>
    </row>
    <row r="45" ht="30" customHeight="1">
      <c r="A45" s="2" t="n"/>
      <c r="B45" s="3" t="n"/>
      <c r="C45" s="4" t="n"/>
      <c r="D45" s="3" t="n"/>
      <c r="E45" s="8">
        <f>IF(I45="Ready",B45*(1+C45),"")</f>
        <v/>
      </c>
      <c r="F45" s="8">
        <f>IF(I45="Ready",IFERROR(E45/D45,"Check input limits"),"")</f>
        <v/>
      </c>
      <c r="G45" s="9">
        <f>IF(I45="Ready",ROUNDUP(F45,0),"")</f>
        <v/>
      </c>
      <c r="H45" s="8">
        <f>IF(I45="Ready",G45*D45-E45,"")</f>
        <v/>
      </c>
      <c r="I45" s="10">
        <f>IF(COUNTA(A45:D45)=0,"",IF(A45="","Missing contract",IF(COUNTIF($A$2:$A$101,A45)&gt;1,"Duplicate contract",IF(COUNT(B45:D45)&lt;&gt;3,"Complete numeric inputs",IF(OR(B45&lt;0,C45&lt;0,C45&gt;1,D45&lt;=0,D45&gt;168),"Check input limits","Ready")))))</f>
        <v/>
      </c>
    </row>
    <row r="46" ht="30" customHeight="1">
      <c r="A46" s="2" t="n"/>
      <c r="B46" s="3" t="n"/>
      <c r="C46" s="4" t="n"/>
      <c r="D46" s="3" t="n"/>
      <c r="E46" s="5">
        <f>IF(I46="Ready",B46*(1+C46),"")</f>
        <v/>
      </c>
      <c r="F46" s="5">
        <f>IF(I46="Ready",IFERROR(E46/D46,"Check input limits"),"")</f>
        <v/>
      </c>
      <c r="G46" s="6">
        <f>IF(I46="Ready",ROUNDUP(F46,0),"")</f>
        <v/>
      </c>
      <c r="H46" s="5">
        <f>IF(I46="Ready",G46*D46-E46,"")</f>
        <v/>
      </c>
      <c r="I46" s="7">
        <f>IF(COUNTA(A46:D46)=0,"",IF(A46="","Missing contract",IF(COUNTIF($A$2:$A$101,A46)&gt;1,"Duplicate contract",IF(COUNT(B46:D46)&lt;&gt;3,"Complete numeric inputs",IF(OR(B46&lt;0,C46&lt;0,C46&gt;1,D46&lt;=0,D46&gt;168),"Check input limits","Ready")))))</f>
        <v/>
      </c>
    </row>
    <row r="47" ht="30" customHeight="1">
      <c r="A47" s="2" t="n"/>
      <c r="B47" s="3" t="n"/>
      <c r="C47" s="4" t="n"/>
      <c r="D47" s="3" t="n"/>
      <c r="E47" s="8">
        <f>IF(I47="Ready",B47*(1+C47),"")</f>
        <v/>
      </c>
      <c r="F47" s="8">
        <f>IF(I47="Ready",IFERROR(E47/D47,"Check input limits"),"")</f>
        <v/>
      </c>
      <c r="G47" s="9">
        <f>IF(I47="Ready",ROUNDUP(F47,0),"")</f>
        <v/>
      </c>
      <c r="H47" s="8">
        <f>IF(I47="Ready",G47*D47-E47,"")</f>
        <v/>
      </c>
      <c r="I47" s="10">
        <f>IF(COUNTA(A47:D47)=0,"",IF(A47="","Missing contract",IF(COUNTIF($A$2:$A$101,A47)&gt;1,"Duplicate contract",IF(COUNT(B47:D47)&lt;&gt;3,"Complete numeric inputs",IF(OR(B47&lt;0,C47&lt;0,C47&gt;1,D47&lt;=0,D47&gt;168),"Check input limits","Ready")))))</f>
        <v/>
      </c>
    </row>
    <row r="48" ht="30" customHeight="1">
      <c r="A48" s="2" t="n"/>
      <c r="B48" s="3" t="n"/>
      <c r="C48" s="4" t="n"/>
      <c r="D48" s="3" t="n"/>
      <c r="E48" s="5">
        <f>IF(I48="Ready",B48*(1+C48),"")</f>
        <v/>
      </c>
      <c r="F48" s="5">
        <f>IF(I48="Ready",IFERROR(E48/D48,"Check input limits"),"")</f>
        <v/>
      </c>
      <c r="G48" s="6">
        <f>IF(I48="Ready",ROUNDUP(F48,0),"")</f>
        <v/>
      </c>
      <c r="H48" s="5">
        <f>IF(I48="Ready",G48*D48-E48,"")</f>
        <v/>
      </c>
      <c r="I48" s="7">
        <f>IF(COUNTA(A48:D48)=0,"",IF(A48="","Missing contract",IF(COUNTIF($A$2:$A$101,A48)&gt;1,"Duplicate contract",IF(COUNT(B48:D48)&lt;&gt;3,"Complete numeric inputs",IF(OR(B48&lt;0,C48&lt;0,C48&gt;1,D48&lt;=0,D48&gt;168),"Check input limits","Ready")))))</f>
        <v/>
      </c>
    </row>
    <row r="49" ht="30" customHeight="1">
      <c r="A49" s="2" t="n"/>
      <c r="B49" s="3" t="n"/>
      <c r="C49" s="4" t="n"/>
      <c r="D49" s="3" t="n"/>
      <c r="E49" s="8">
        <f>IF(I49="Ready",B49*(1+C49),"")</f>
        <v/>
      </c>
      <c r="F49" s="8">
        <f>IF(I49="Ready",IFERROR(E49/D49,"Check input limits"),"")</f>
        <v/>
      </c>
      <c r="G49" s="9">
        <f>IF(I49="Ready",ROUNDUP(F49,0),"")</f>
        <v/>
      </c>
      <c r="H49" s="8">
        <f>IF(I49="Ready",G49*D49-E49,"")</f>
        <v/>
      </c>
      <c r="I49" s="10">
        <f>IF(COUNTA(A49:D49)=0,"",IF(A49="","Missing contract",IF(COUNTIF($A$2:$A$101,A49)&gt;1,"Duplicate contract",IF(COUNT(B49:D49)&lt;&gt;3,"Complete numeric inputs",IF(OR(B49&lt;0,C49&lt;0,C49&gt;1,D49&lt;=0,D49&gt;168),"Check input limits","Ready")))))</f>
        <v/>
      </c>
    </row>
    <row r="50" ht="30" customHeight="1">
      <c r="A50" s="2" t="n"/>
      <c r="B50" s="3" t="n"/>
      <c r="C50" s="4" t="n"/>
      <c r="D50" s="3" t="n"/>
      <c r="E50" s="5">
        <f>IF(I50="Ready",B50*(1+C50),"")</f>
        <v/>
      </c>
      <c r="F50" s="5">
        <f>IF(I50="Ready",IFERROR(E50/D50,"Check input limits"),"")</f>
        <v/>
      </c>
      <c r="G50" s="6">
        <f>IF(I50="Ready",ROUNDUP(F50,0),"")</f>
        <v/>
      </c>
      <c r="H50" s="5">
        <f>IF(I50="Ready",G50*D50-E50,"")</f>
        <v/>
      </c>
      <c r="I50" s="7">
        <f>IF(COUNTA(A50:D50)=0,"",IF(A50="","Missing contract",IF(COUNTIF($A$2:$A$101,A50)&gt;1,"Duplicate contract",IF(COUNT(B50:D50)&lt;&gt;3,"Complete numeric inputs",IF(OR(B50&lt;0,C50&lt;0,C50&gt;1,D50&lt;=0,D50&gt;168),"Check input limits","Ready")))))</f>
        <v/>
      </c>
    </row>
    <row r="51" ht="30" customHeight="1">
      <c r="A51" s="2" t="n"/>
      <c r="B51" s="3" t="n"/>
      <c r="C51" s="4" t="n"/>
      <c r="D51" s="3" t="n"/>
      <c r="E51" s="8">
        <f>IF(I51="Ready",B51*(1+C51),"")</f>
        <v/>
      </c>
      <c r="F51" s="8">
        <f>IF(I51="Ready",IFERROR(E51/D51,"Check input limits"),"")</f>
        <v/>
      </c>
      <c r="G51" s="9">
        <f>IF(I51="Ready",ROUNDUP(F51,0),"")</f>
        <v/>
      </c>
      <c r="H51" s="8">
        <f>IF(I51="Ready",G51*D51-E51,"")</f>
        <v/>
      </c>
      <c r="I51" s="10">
        <f>IF(COUNTA(A51:D51)=0,"",IF(A51="","Missing contract",IF(COUNTIF($A$2:$A$101,A51)&gt;1,"Duplicate contract",IF(COUNT(B51:D51)&lt;&gt;3,"Complete numeric inputs",IF(OR(B51&lt;0,C51&lt;0,C51&gt;1,D51&lt;=0,D51&gt;168),"Check input limits","Ready")))))</f>
        <v/>
      </c>
    </row>
    <row r="52" ht="30" customHeight="1">
      <c r="A52" s="2" t="n"/>
      <c r="B52" s="3" t="n"/>
      <c r="C52" s="4" t="n"/>
      <c r="D52" s="3" t="n"/>
      <c r="E52" s="5">
        <f>IF(I52="Ready",B52*(1+C52),"")</f>
        <v/>
      </c>
      <c r="F52" s="5">
        <f>IF(I52="Ready",IFERROR(E52/D52,"Check input limits"),"")</f>
        <v/>
      </c>
      <c r="G52" s="6">
        <f>IF(I52="Ready",ROUNDUP(F52,0),"")</f>
        <v/>
      </c>
      <c r="H52" s="5">
        <f>IF(I52="Ready",G52*D52-E52,"")</f>
        <v/>
      </c>
      <c r="I52" s="7">
        <f>IF(COUNTA(A52:D52)=0,"",IF(A52="","Missing contract",IF(COUNTIF($A$2:$A$101,A52)&gt;1,"Duplicate contract",IF(COUNT(B52:D52)&lt;&gt;3,"Complete numeric inputs",IF(OR(B52&lt;0,C52&lt;0,C52&gt;1,D52&lt;=0,D52&gt;168),"Check input limits","Ready")))))</f>
        <v/>
      </c>
    </row>
    <row r="53" ht="30" customHeight="1">
      <c r="A53" s="2" t="n"/>
      <c r="B53" s="3" t="n"/>
      <c r="C53" s="4" t="n"/>
      <c r="D53" s="3" t="n"/>
      <c r="E53" s="8">
        <f>IF(I53="Ready",B53*(1+C53),"")</f>
        <v/>
      </c>
      <c r="F53" s="8">
        <f>IF(I53="Ready",IFERROR(E53/D53,"Check input limits"),"")</f>
        <v/>
      </c>
      <c r="G53" s="9">
        <f>IF(I53="Ready",ROUNDUP(F53,0),"")</f>
        <v/>
      </c>
      <c r="H53" s="8">
        <f>IF(I53="Ready",G53*D53-E53,"")</f>
        <v/>
      </c>
      <c r="I53" s="10">
        <f>IF(COUNTA(A53:D53)=0,"",IF(A53="","Missing contract",IF(COUNTIF($A$2:$A$101,A53)&gt;1,"Duplicate contract",IF(COUNT(B53:D53)&lt;&gt;3,"Complete numeric inputs",IF(OR(B53&lt;0,C53&lt;0,C53&gt;1,D53&lt;=0,D53&gt;168),"Check input limits","Ready")))))</f>
        <v/>
      </c>
    </row>
    <row r="54" ht="30" customHeight="1">
      <c r="A54" s="2" t="n"/>
      <c r="B54" s="3" t="n"/>
      <c r="C54" s="4" t="n"/>
      <c r="D54" s="3" t="n"/>
      <c r="E54" s="5">
        <f>IF(I54="Ready",B54*(1+C54),"")</f>
        <v/>
      </c>
      <c r="F54" s="5">
        <f>IF(I54="Ready",IFERROR(E54/D54,"Check input limits"),"")</f>
        <v/>
      </c>
      <c r="G54" s="6">
        <f>IF(I54="Ready",ROUNDUP(F54,0),"")</f>
        <v/>
      </c>
      <c r="H54" s="5">
        <f>IF(I54="Ready",G54*D54-E54,"")</f>
        <v/>
      </c>
      <c r="I54" s="7">
        <f>IF(COUNTA(A54:D54)=0,"",IF(A54="","Missing contract",IF(COUNTIF($A$2:$A$101,A54)&gt;1,"Duplicate contract",IF(COUNT(B54:D54)&lt;&gt;3,"Complete numeric inputs",IF(OR(B54&lt;0,C54&lt;0,C54&gt;1,D54&lt;=0,D54&gt;168),"Check input limits","Ready")))))</f>
        <v/>
      </c>
    </row>
    <row r="55" ht="30" customHeight="1">
      <c r="A55" s="2" t="n"/>
      <c r="B55" s="3" t="n"/>
      <c r="C55" s="4" t="n"/>
      <c r="D55" s="3" t="n"/>
      <c r="E55" s="8">
        <f>IF(I55="Ready",B55*(1+C55),"")</f>
        <v/>
      </c>
      <c r="F55" s="8">
        <f>IF(I55="Ready",IFERROR(E55/D55,"Check input limits"),"")</f>
        <v/>
      </c>
      <c r="G55" s="9">
        <f>IF(I55="Ready",ROUNDUP(F55,0),"")</f>
        <v/>
      </c>
      <c r="H55" s="8">
        <f>IF(I55="Ready",G55*D55-E55,"")</f>
        <v/>
      </c>
      <c r="I55" s="10">
        <f>IF(COUNTA(A55:D55)=0,"",IF(A55="","Missing contract",IF(COUNTIF($A$2:$A$101,A55)&gt;1,"Duplicate contract",IF(COUNT(B55:D55)&lt;&gt;3,"Complete numeric inputs",IF(OR(B55&lt;0,C55&lt;0,C55&gt;1,D55&lt;=0,D55&gt;168),"Check input limits","Ready")))))</f>
        <v/>
      </c>
    </row>
    <row r="56" ht="30" customHeight="1">
      <c r="A56" s="2" t="n"/>
      <c r="B56" s="3" t="n"/>
      <c r="C56" s="4" t="n"/>
      <c r="D56" s="3" t="n"/>
      <c r="E56" s="5">
        <f>IF(I56="Ready",B56*(1+C56),"")</f>
        <v/>
      </c>
      <c r="F56" s="5">
        <f>IF(I56="Ready",IFERROR(E56/D56,"Check input limits"),"")</f>
        <v/>
      </c>
      <c r="G56" s="6">
        <f>IF(I56="Ready",ROUNDUP(F56,0),"")</f>
        <v/>
      </c>
      <c r="H56" s="5">
        <f>IF(I56="Ready",G56*D56-E56,"")</f>
        <v/>
      </c>
      <c r="I56" s="7">
        <f>IF(COUNTA(A56:D56)=0,"",IF(A56="","Missing contract",IF(COUNTIF($A$2:$A$101,A56)&gt;1,"Duplicate contract",IF(COUNT(B56:D56)&lt;&gt;3,"Complete numeric inputs",IF(OR(B56&lt;0,C56&lt;0,C56&gt;1,D56&lt;=0,D56&gt;168),"Check input limits","Ready")))))</f>
        <v/>
      </c>
    </row>
    <row r="57" ht="30" customHeight="1">
      <c r="A57" s="2" t="n"/>
      <c r="B57" s="3" t="n"/>
      <c r="C57" s="4" t="n"/>
      <c r="D57" s="3" t="n"/>
      <c r="E57" s="8">
        <f>IF(I57="Ready",B57*(1+C57),"")</f>
        <v/>
      </c>
      <c r="F57" s="8">
        <f>IF(I57="Ready",IFERROR(E57/D57,"Check input limits"),"")</f>
        <v/>
      </c>
      <c r="G57" s="9">
        <f>IF(I57="Ready",ROUNDUP(F57,0),"")</f>
        <v/>
      </c>
      <c r="H57" s="8">
        <f>IF(I57="Ready",G57*D57-E57,"")</f>
        <v/>
      </c>
      <c r="I57" s="10">
        <f>IF(COUNTA(A57:D57)=0,"",IF(A57="","Missing contract",IF(COUNTIF($A$2:$A$101,A57)&gt;1,"Duplicate contract",IF(COUNT(B57:D57)&lt;&gt;3,"Complete numeric inputs",IF(OR(B57&lt;0,C57&lt;0,C57&gt;1,D57&lt;=0,D57&gt;168),"Check input limits","Ready")))))</f>
        <v/>
      </c>
    </row>
    <row r="58" ht="30" customHeight="1">
      <c r="A58" s="2" t="n"/>
      <c r="B58" s="3" t="n"/>
      <c r="C58" s="4" t="n"/>
      <c r="D58" s="3" t="n"/>
      <c r="E58" s="5">
        <f>IF(I58="Ready",B58*(1+C58),"")</f>
        <v/>
      </c>
      <c r="F58" s="5">
        <f>IF(I58="Ready",IFERROR(E58/D58,"Check input limits"),"")</f>
        <v/>
      </c>
      <c r="G58" s="6">
        <f>IF(I58="Ready",ROUNDUP(F58,0),"")</f>
        <v/>
      </c>
      <c r="H58" s="5">
        <f>IF(I58="Ready",G58*D58-E58,"")</f>
        <v/>
      </c>
      <c r="I58" s="7">
        <f>IF(COUNTA(A58:D58)=0,"",IF(A58="","Missing contract",IF(COUNTIF($A$2:$A$101,A58)&gt;1,"Duplicate contract",IF(COUNT(B58:D58)&lt;&gt;3,"Complete numeric inputs",IF(OR(B58&lt;0,C58&lt;0,C58&gt;1,D58&lt;=0,D58&gt;168),"Check input limits","Ready")))))</f>
        <v/>
      </c>
    </row>
    <row r="59" ht="30" customHeight="1">
      <c r="A59" s="2" t="n"/>
      <c r="B59" s="3" t="n"/>
      <c r="C59" s="4" t="n"/>
      <c r="D59" s="3" t="n"/>
      <c r="E59" s="8">
        <f>IF(I59="Ready",B59*(1+C59),"")</f>
        <v/>
      </c>
      <c r="F59" s="8">
        <f>IF(I59="Ready",IFERROR(E59/D59,"Check input limits"),"")</f>
        <v/>
      </c>
      <c r="G59" s="9">
        <f>IF(I59="Ready",ROUNDUP(F59,0),"")</f>
        <v/>
      </c>
      <c r="H59" s="8">
        <f>IF(I59="Ready",G59*D59-E59,"")</f>
        <v/>
      </c>
      <c r="I59" s="10">
        <f>IF(COUNTA(A59:D59)=0,"",IF(A59="","Missing contract",IF(COUNTIF($A$2:$A$101,A59)&gt;1,"Duplicate contract",IF(COUNT(B59:D59)&lt;&gt;3,"Complete numeric inputs",IF(OR(B59&lt;0,C59&lt;0,C59&gt;1,D59&lt;=0,D59&gt;168),"Check input limits","Ready")))))</f>
        <v/>
      </c>
    </row>
    <row r="60" ht="30" customHeight="1">
      <c r="A60" s="2" t="n"/>
      <c r="B60" s="3" t="n"/>
      <c r="C60" s="4" t="n"/>
      <c r="D60" s="3" t="n"/>
      <c r="E60" s="5">
        <f>IF(I60="Ready",B60*(1+C60),"")</f>
        <v/>
      </c>
      <c r="F60" s="5">
        <f>IF(I60="Ready",IFERROR(E60/D60,"Check input limits"),"")</f>
        <v/>
      </c>
      <c r="G60" s="6">
        <f>IF(I60="Ready",ROUNDUP(F60,0),"")</f>
        <v/>
      </c>
      <c r="H60" s="5">
        <f>IF(I60="Ready",G60*D60-E60,"")</f>
        <v/>
      </c>
      <c r="I60" s="7">
        <f>IF(COUNTA(A60:D60)=0,"",IF(A60="","Missing contract",IF(COUNTIF($A$2:$A$101,A60)&gt;1,"Duplicate contract",IF(COUNT(B60:D60)&lt;&gt;3,"Complete numeric inputs",IF(OR(B60&lt;0,C60&lt;0,C60&gt;1,D60&lt;=0,D60&gt;168),"Check input limits","Ready")))))</f>
        <v/>
      </c>
    </row>
    <row r="61" ht="30" customHeight="1">
      <c r="A61" s="2" t="n"/>
      <c r="B61" s="3" t="n"/>
      <c r="C61" s="4" t="n"/>
      <c r="D61" s="3" t="n"/>
      <c r="E61" s="8">
        <f>IF(I61="Ready",B61*(1+C61),"")</f>
        <v/>
      </c>
      <c r="F61" s="8">
        <f>IF(I61="Ready",IFERROR(E61/D61,"Check input limits"),"")</f>
        <v/>
      </c>
      <c r="G61" s="9">
        <f>IF(I61="Ready",ROUNDUP(F61,0),"")</f>
        <v/>
      </c>
      <c r="H61" s="8">
        <f>IF(I61="Ready",G61*D61-E61,"")</f>
        <v/>
      </c>
      <c r="I61" s="10">
        <f>IF(COUNTA(A61:D61)=0,"",IF(A61="","Missing contract",IF(COUNTIF($A$2:$A$101,A61)&gt;1,"Duplicate contract",IF(COUNT(B61:D61)&lt;&gt;3,"Complete numeric inputs",IF(OR(B61&lt;0,C61&lt;0,C61&gt;1,D61&lt;=0,D61&gt;168),"Check input limits","Ready")))))</f>
        <v/>
      </c>
    </row>
    <row r="62" ht="30" customHeight="1">
      <c r="A62" s="2" t="n"/>
      <c r="B62" s="3" t="n"/>
      <c r="C62" s="4" t="n"/>
      <c r="D62" s="3" t="n"/>
      <c r="E62" s="5">
        <f>IF(I62="Ready",B62*(1+C62),"")</f>
        <v/>
      </c>
      <c r="F62" s="5">
        <f>IF(I62="Ready",IFERROR(E62/D62,"Check input limits"),"")</f>
        <v/>
      </c>
      <c r="G62" s="6">
        <f>IF(I62="Ready",ROUNDUP(F62,0),"")</f>
        <v/>
      </c>
      <c r="H62" s="5">
        <f>IF(I62="Ready",G62*D62-E62,"")</f>
        <v/>
      </c>
      <c r="I62" s="7">
        <f>IF(COUNTA(A62:D62)=0,"",IF(A62="","Missing contract",IF(COUNTIF($A$2:$A$101,A62)&gt;1,"Duplicate contract",IF(COUNT(B62:D62)&lt;&gt;3,"Complete numeric inputs",IF(OR(B62&lt;0,C62&lt;0,C62&gt;1,D62&lt;=0,D62&gt;168),"Check input limits","Ready")))))</f>
        <v/>
      </c>
    </row>
    <row r="63" ht="30" customHeight="1">
      <c r="A63" s="2" t="n"/>
      <c r="B63" s="3" t="n"/>
      <c r="C63" s="4" t="n"/>
      <c r="D63" s="3" t="n"/>
      <c r="E63" s="8">
        <f>IF(I63="Ready",B63*(1+C63),"")</f>
        <v/>
      </c>
      <c r="F63" s="8">
        <f>IF(I63="Ready",IFERROR(E63/D63,"Check input limits"),"")</f>
        <v/>
      </c>
      <c r="G63" s="9">
        <f>IF(I63="Ready",ROUNDUP(F63,0),"")</f>
        <v/>
      </c>
      <c r="H63" s="8">
        <f>IF(I63="Ready",G63*D63-E63,"")</f>
        <v/>
      </c>
      <c r="I63" s="10">
        <f>IF(COUNTA(A63:D63)=0,"",IF(A63="","Missing contract",IF(COUNTIF($A$2:$A$101,A63)&gt;1,"Duplicate contract",IF(COUNT(B63:D63)&lt;&gt;3,"Complete numeric inputs",IF(OR(B63&lt;0,C63&lt;0,C63&gt;1,D63&lt;=0,D63&gt;168),"Check input limits","Ready")))))</f>
        <v/>
      </c>
    </row>
    <row r="64" ht="30" customHeight="1">
      <c r="A64" s="2" t="n"/>
      <c r="B64" s="3" t="n"/>
      <c r="C64" s="4" t="n"/>
      <c r="D64" s="3" t="n"/>
      <c r="E64" s="5">
        <f>IF(I64="Ready",B64*(1+C64),"")</f>
        <v/>
      </c>
      <c r="F64" s="5">
        <f>IF(I64="Ready",IFERROR(E64/D64,"Check input limits"),"")</f>
        <v/>
      </c>
      <c r="G64" s="6">
        <f>IF(I64="Ready",ROUNDUP(F64,0),"")</f>
        <v/>
      </c>
      <c r="H64" s="5">
        <f>IF(I64="Ready",G64*D64-E64,"")</f>
        <v/>
      </c>
      <c r="I64" s="7">
        <f>IF(COUNTA(A64:D64)=0,"",IF(A64="","Missing contract",IF(COUNTIF($A$2:$A$101,A64)&gt;1,"Duplicate contract",IF(COUNT(B64:D64)&lt;&gt;3,"Complete numeric inputs",IF(OR(B64&lt;0,C64&lt;0,C64&gt;1,D64&lt;=0,D64&gt;168),"Check input limits","Ready")))))</f>
        <v/>
      </c>
    </row>
    <row r="65" ht="30" customHeight="1">
      <c r="A65" s="2" t="n"/>
      <c r="B65" s="3" t="n"/>
      <c r="C65" s="4" t="n"/>
      <c r="D65" s="3" t="n"/>
      <c r="E65" s="8">
        <f>IF(I65="Ready",B65*(1+C65),"")</f>
        <v/>
      </c>
      <c r="F65" s="8">
        <f>IF(I65="Ready",IFERROR(E65/D65,"Check input limits"),"")</f>
        <v/>
      </c>
      <c r="G65" s="9">
        <f>IF(I65="Ready",ROUNDUP(F65,0),"")</f>
        <v/>
      </c>
      <c r="H65" s="8">
        <f>IF(I65="Ready",G65*D65-E65,"")</f>
        <v/>
      </c>
      <c r="I65" s="10">
        <f>IF(COUNTA(A65:D65)=0,"",IF(A65="","Missing contract",IF(COUNTIF($A$2:$A$101,A65)&gt;1,"Duplicate contract",IF(COUNT(B65:D65)&lt;&gt;3,"Complete numeric inputs",IF(OR(B65&lt;0,C65&lt;0,C65&gt;1,D65&lt;=0,D65&gt;168),"Check input limits","Ready")))))</f>
        <v/>
      </c>
    </row>
    <row r="66" ht="30" customHeight="1">
      <c r="A66" s="2" t="n"/>
      <c r="B66" s="3" t="n"/>
      <c r="C66" s="4" t="n"/>
      <c r="D66" s="3" t="n"/>
      <c r="E66" s="5">
        <f>IF(I66="Ready",B66*(1+C66),"")</f>
        <v/>
      </c>
      <c r="F66" s="5">
        <f>IF(I66="Ready",IFERROR(E66/D66,"Check input limits"),"")</f>
        <v/>
      </c>
      <c r="G66" s="6">
        <f>IF(I66="Ready",ROUNDUP(F66,0),"")</f>
        <v/>
      </c>
      <c r="H66" s="5">
        <f>IF(I66="Ready",G66*D66-E66,"")</f>
        <v/>
      </c>
      <c r="I66" s="7">
        <f>IF(COUNTA(A66:D66)=0,"",IF(A66="","Missing contract",IF(COUNTIF($A$2:$A$101,A66)&gt;1,"Duplicate contract",IF(COUNT(B66:D66)&lt;&gt;3,"Complete numeric inputs",IF(OR(B66&lt;0,C66&lt;0,C66&gt;1,D66&lt;=0,D66&gt;168),"Check input limits","Ready")))))</f>
        <v/>
      </c>
    </row>
    <row r="67" ht="30" customHeight="1">
      <c r="A67" s="2" t="n"/>
      <c r="B67" s="3" t="n"/>
      <c r="C67" s="4" t="n"/>
      <c r="D67" s="3" t="n"/>
      <c r="E67" s="8">
        <f>IF(I67="Ready",B67*(1+C67),"")</f>
        <v/>
      </c>
      <c r="F67" s="8">
        <f>IF(I67="Ready",IFERROR(E67/D67,"Check input limits"),"")</f>
        <v/>
      </c>
      <c r="G67" s="9">
        <f>IF(I67="Ready",ROUNDUP(F67,0),"")</f>
        <v/>
      </c>
      <c r="H67" s="8">
        <f>IF(I67="Ready",G67*D67-E67,"")</f>
        <v/>
      </c>
      <c r="I67" s="10">
        <f>IF(COUNTA(A67:D67)=0,"",IF(A67="","Missing contract",IF(COUNTIF($A$2:$A$101,A67)&gt;1,"Duplicate contract",IF(COUNT(B67:D67)&lt;&gt;3,"Complete numeric inputs",IF(OR(B67&lt;0,C67&lt;0,C67&gt;1,D67&lt;=0,D67&gt;168),"Check input limits","Ready")))))</f>
        <v/>
      </c>
    </row>
    <row r="68" ht="30" customHeight="1">
      <c r="A68" s="2" t="n"/>
      <c r="B68" s="3" t="n"/>
      <c r="C68" s="4" t="n"/>
      <c r="D68" s="3" t="n"/>
      <c r="E68" s="5">
        <f>IF(I68="Ready",B68*(1+C68),"")</f>
        <v/>
      </c>
      <c r="F68" s="5">
        <f>IF(I68="Ready",IFERROR(E68/D68,"Check input limits"),"")</f>
        <v/>
      </c>
      <c r="G68" s="6">
        <f>IF(I68="Ready",ROUNDUP(F68,0),"")</f>
        <v/>
      </c>
      <c r="H68" s="5">
        <f>IF(I68="Ready",G68*D68-E68,"")</f>
        <v/>
      </c>
      <c r="I68" s="7">
        <f>IF(COUNTA(A68:D68)=0,"",IF(A68="","Missing contract",IF(COUNTIF($A$2:$A$101,A68)&gt;1,"Duplicate contract",IF(COUNT(B68:D68)&lt;&gt;3,"Complete numeric inputs",IF(OR(B68&lt;0,C68&lt;0,C68&gt;1,D68&lt;=0,D68&gt;168),"Check input limits","Ready")))))</f>
        <v/>
      </c>
    </row>
    <row r="69" ht="30" customHeight="1">
      <c r="A69" s="2" t="n"/>
      <c r="B69" s="3" t="n"/>
      <c r="C69" s="4" t="n"/>
      <c r="D69" s="3" t="n"/>
      <c r="E69" s="8">
        <f>IF(I69="Ready",B69*(1+C69),"")</f>
        <v/>
      </c>
      <c r="F69" s="8">
        <f>IF(I69="Ready",IFERROR(E69/D69,"Check input limits"),"")</f>
        <v/>
      </c>
      <c r="G69" s="9">
        <f>IF(I69="Ready",ROUNDUP(F69,0),"")</f>
        <v/>
      </c>
      <c r="H69" s="8">
        <f>IF(I69="Ready",G69*D69-E69,"")</f>
        <v/>
      </c>
      <c r="I69" s="10">
        <f>IF(COUNTA(A69:D69)=0,"",IF(A69="","Missing contract",IF(COUNTIF($A$2:$A$101,A69)&gt;1,"Duplicate contract",IF(COUNT(B69:D69)&lt;&gt;3,"Complete numeric inputs",IF(OR(B69&lt;0,C69&lt;0,C69&gt;1,D69&lt;=0,D69&gt;168),"Check input limits","Ready")))))</f>
        <v/>
      </c>
    </row>
    <row r="70" ht="30" customHeight="1">
      <c r="A70" s="2" t="n"/>
      <c r="B70" s="3" t="n"/>
      <c r="C70" s="4" t="n"/>
      <c r="D70" s="3" t="n"/>
      <c r="E70" s="5">
        <f>IF(I70="Ready",B70*(1+C70),"")</f>
        <v/>
      </c>
      <c r="F70" s="5">
        <f>IF(I70="Ready",IFERROR(E70/D70,"Check input limits"),"")</f>
        <v/>
      </c>
      <c r="G70" s="6">
        <f>IF(I70="Ready",ROUNDUP(F70,0),"")</f>
        <v/>
      </c>
      <c r="H70" s="5">
        <f>IF(I70="Ready",G70*D70-E70,"")</f>
        <v/>
      </c>
      <c r="I70" s="7">
        <f>IF(COUNTA(A70:D70)=0,"",IF(A70="","Missing contract",IF(COUNTIF($A$2:$A$101,A70)&gt;1,"Duplicate contract",IF(COUNT(B70:D70)&lt;&gt;3,"Complete numeric inputs",IF(OR(B70&lt;0,C70&lt;0,C70&gt;1,D70&lt;=0,D70&gt;168),"Check input limits","Ready")))))</f>
        <v/>
      </c>
    </row>
    <row r="71" ht="30" customHeight="1">
      <c r="A71" s="2" t="n"/>
      <c r="B71" s="3" t="n"/>
      <c r="C71" s="4" t="n"/>
      <c r="D71" s="3" t="n"/>
      <c r="E71" s="8">
        <f>IF(I71="Ready",B71*(1+C71),"")</f>
        <v/>
      </c>
      <c r="F71" s="8">
        <f>IF(I71="Ready",IFERROR(E71/D71,"Check input limits"),"")</f>
        <v/>
      </c>
      <c r="G71" s="9">
        <f>IF(I71="Ready",ROUNDUP(F71,0),"")</f>
        <v/>
      </c>
      <c r="H71" s="8">
        <f>IF(I71="Ready",G71*D71-E71,"")</f>
        <v/>
      </c>
      <c r="I71" s="10">
        <f>IF(COUNTA(A71:D71)=0,"",IF(A71="","Missing contract",IF(COUNTIF($A$2:$A$101,A71)&gt;1,"Duplicate contract",IF(COUNT(B71:D71)&lt;&gt;3,"Complete numeric inputs",IF(OR(B71&lt;0,C71&lt;0,C71&gt;1,D71&lt;=0,D71&gt;168),"Check input limits","Ready")))))</f>
        <v/>
      </c>
    </row>
    <row r="72" ht="30" customHeight="1">
      <c r="A72" s="2" t="n"/>
      <c r="B72" s="3" t="n"/>
      <c r="C72" s="4" t="n"/>
      <c r="D72" s="3" t="n"/>
      <c r="E72" s="5">
        <f>IF(I72="Ready",B72*(1+C72),"")</f>
        <v/>
      </c>
      <c r="F72" s="5">
        <f>IF(I72="Ready",IFERROR(E72/D72,"Check input limits"),"")</f>
        <v/>
      </c>
      <c r="G72" s="6">
        <f>IF(I72="Ready",ROUNDUP(F72,0),"")</f>
        <v/>
      </c>
      <c r="H72" s="5">
        <f>IF(I72="Ready",G72*D72-E72,"")</f>
        <v/>
      </c>
      <c r="I72" s="7">
        <f>IF(COUNTA(A72:D72)=0,"",IF(A72="","Missing contract",IF(COUNTIF($A$2:$A$101,A72)&gt;1,"Duplicate contract",IF(COUNT(B72:D72)&lt;&gt;3,"Complete numeric inputs",IF(OR(B72&lt;0,C72&lt;0,C72&gt;1,D72&lt;=0,D72&gt;168),"Check input limits","Ready")))))</f>
        <v/>
      </c>
    </row>
    <row r="73" ht="30" customHeight="1">
      <c r="A73" s="2" t="n"/>
      <c r="B73" s="3" t="n"/>
      <c r="C73" s="4" t="n"/>
      <c r="D73" s="3" t="n"/>
      <c r="E73" s="8">
        <f>IF(I73="Ready",B73*(1+C73),"")</f>
        <v/>
      </c>
      <c r="F73" s="8">
        <f>IF(I73="Ready",IFERROR(E73/D73,"Check input limits"),"")</f>
        <v/>
      </c>
      <c r="G73" s="9">
        <f>IF(I73="Ready",ROUNDUP(F73,0),"")</f>
        <v/>
      </c>
      <c r="H73" s="8">
        <f>IF(I73="Ready",G73*D73-E73,"")</f>
        <v/>
      </c>
      <c r="I73" s="10">
        <f>IF(COUNTA(A73:D73)=0,"",IF(A73="","Missing contract",IF(COUNTIF($A$2:$A$101,A73)&gt;1,"Duplicate contract",IF(COUNT(B73:D73)&lt;&gt;3,"Complete numeric inputs",IF(OR(B73&lt;0,C73&lt;0,C73&gt;1,D73&lt;=0,D73&gt;168),"Check input limits","Ready")))))</f>
        <v/>
      </c>
    </row>
    <row r="74" ht="30" customHeight="1">
      <c r="A74" s="2" t="n"/>
      <c r="B74" s="3" t="n"/>
      <c r="C74" s="4" t="n"/>
      <c r="D74" s="3" t="n"/>
      <c r="E74" s="5">
        <f>IF(I74="Ready",B74*(1+C74),"")</f>
        <v/>
      </c>
      <c r="F74" s="5">
        <f>IF(I74="Ready",IFERROR(E74/D74,"Check input limits"),"")</f>
        <v/>
      </c>
      <c r="G74" s="6">
        <f>IF(I74="Ready",ROUNDUP(F74,0),"")</f>
        <v/>
      </c>
      <c r="H74" s="5">
        <f>IF(I74="Ready",G74*D74-E74,"")</f>
        <v/>
      </c>
      <c r="I74" s="7">
        <f>IF(COUNTA(A74:D74)=0,"",IF(A74="","Missing contract",IF(COUNTIF($A$2:$A$101,A74)&gt;1,"Duplicate contract",IF(COUNT(B74:D74)&lt;&gt;3,"Complete numeric inputs",IF(OR(B74&lt;0,C74&lt;0,C74&gt;1,D74&lt;=0,D74&gt;168),"Check input limits","Ready")))))</f>
        <v/>
      </c>
    </row>
    <row r="75" ht="30" customHeight="1">
      <c r="A75" s="2" t="n"/>
      <c r="B75" s="3" t="n"/>
      <c r="C75" s="4" t="n"/>
      <c r="D75" s="3" t="n"/>
      <c r="E75" s="8">
        <f>IF(I75="Ready",B75*(1+C75),"")</f>
        <v/>
      </c>
      <c r="F75" s="8">
        <f>IF(I75="Ready",IFERROR(E75/D75,"Check input limits"),"")</f>
        <v/>
      </c>
      <c r="G75" s="9">
        <f>IF(I75="Ready",ROUNDUP(F75,0),"")</f>
        <v/>
      </c>
      <c r="H75" s="8">
        <f>IF(I75="Ready",G75*D75-E75,"")</f>
        <v/>
      </c>
      <c r="I75" s="10">
        <f>IF(COUNTA(A75:D75)=0,"",IF(A75="","Missing contract",IF(COUNTIF($A$2:$A$101,A75)&gt;1,"Duplicate contract",IF(COUNT(B75:D75)&lt;&gt;3,"Complete numeric inputs",IF(OR(B75&lt;0,C75&lt;0,C75&gt;1,D75&lt;=0,D75&gt;168),"Check input limits","Ready")))))</f>
        <v/>
      </c>
    </row>
    <row r="76" ht="30" customHeight="1">
      <c r="A76" s="2" t="n"/>
      <c r="B76" s="3" t="n"/>
      <c r="C76" s="4" t="n"/>
      <c r="D76" s="3" t="n"/>
      <c r="E76" s="5">
        <f>IF(I76="Ready",B76*(1+C76),"")</f>
        <v/>
      </c>
      <c r="F76" s="5">
        <f>IF(I76="Ready",IFERROR(E76/D76,"Check input limits"),"")</f>
        <v/>
      </c>
      <c r="G76" s="6">
        <f>IF(I76="Ready",ROUNDUP(F76,0),"")</f>
        <v/>
      </c>
      <c r="H76" s="5">
        <f>IF(I76="Ready",G76*D76-E76,"")</f>
        <v/>
      </c>
      <c r="I76" s="7">
        <f>IF(COUNTA(A76:D76)=0,"",IF(A76="","Missing contract",IF(COUNTIF($A$2:$A$101,A76)&gt;1,"Duplicate contract",IF(COUNT(B76:D76)&lt;&gt;3,"Complete numeric inputs",IF(OR(B76&lt;0,C76&lt;0,C76&gt;1,D76&lt;=0,D76&gt;168),"Check input limits","Ready")))))</f>
        <v/>
      </c>
    </row>
    <row r="77" ht="30" customHeight="1">
      <c r="A77" s="2" t="n"/>
      <c r="B77" s="3" t="n"/>
      <c r="C77" s="4" t="n"/>
      <c r="D77" s="3" t="n"/>
      <c r="E77" s="8">
        <f>IF(I77="Ready",B77*(1+C77),"")</f>
        <v/>
      </c>
      <c r="F77" s="8">
        <f>IF(I77="Ready",IFERROR(E77/D77,"Check input limits"),"")</f>
        <v/>
      </c>
      <c r="G77" s="9">
        <f>IF(I77="Ready",ROUNDUP(F77,0),"")</f>
        <v/>
      </c>
      <c r="H77" s="8">
        <f>IF(I77="Ready",G77*D77-E77,"")</f>
        <v/>
      </c>
      <c r="I77" s="10">
        <f>IF(COUNTA(A77:D77)=0,"",IF(A77="","Missing contract",IF(COUNTIF($A$2:$A$101,A77)&gt;1,"Duplicate contract",IF(COUNT(B77:D77)&lt;&gt;3,"Complete numeric inputs",IF(OR(B77&lt;0,C77&lt;0,C77&gt;1,D77&lt;=0,D77&gt;168),"Check input limits","Ready")))))</f>
        <v/>
      </c>
    </row>
    <row r="78" ht="30" customHeight="1">
      <c r="A78" s="2" t="n"/>
      <c r="B78" s="3" t="n"/>
      <c r="C78" s="4" t="n"/>
      <c r="D78" s="3" t="n"/>
      <c r="E78" s="5">
        <f>IF(I78="Ready",B78*(1+C78),"")</f>
        <v/>
      </c>
      <c r="F78" s="5">
        <f>IF(I78="Ready",IFERROR(E78/D78,"Check input limits"),"")</f>
        <v/>
      </c>
      <c r="G78" s="6">
        <f>IF(I78="Ready",ROUNDUP(F78,0),"")</f>
        <v/>
      </c>
      <c r="H78" s="5">
        <f>IF(I78="Ready",G78*D78-E78,"")</f>
        <v/>
      </c>
      <c r="I78" s="7">
        <f>IF(COUNTA(A78:D78)=0,"",IF(A78="","Missing contract",IF(COUNTIF($A$2:$A$101,A78)&gt;1,"Duplicate contract",IF(COUNT(B78:D78)&lt;&gt;3,"Complete numeric inputs",IF(OR(B78&lt;0,C78&lt;0,C78&gt;1,D78&lt;=0,D78&gt;168),"Check input limits","Ready")))))</f>
        <v/>
      </c>
    </row>
    <row r="79" ht="30" customHeight="1">
      <c r="A79" s="2" t="n"/>
      <c r="B79" s="3" t="n"/>
      <c r="C79" s="4" t="n"/>
      <c r="D79" s="3" t="n"/>
      <c r="E79" s="8">
        <f>IF(I79="Ready",B79*(1+C79),"")</f>
        <v/>
      </c>
      <c r="F79" s="8">
        <f>IF(I79="Ready",IFERROR(E79/D79,"Check input limits"),"")</f>
        <v/>
      </c>
      <c r="G79" s="9">
        <f>IF(I79="Ready",ROUNDUP(F79,0),"")</f>
        <v/>
      </c>
      <c r="H79" s="8">
        <f>IF(I79="Ready",G79*D79-E79,"")</f>
        <v/>
      </c>
      <c r="I79" s="10">
        <f>IF(COUNTA(A79:D79)=0,"",IF(A79="","Missing contract",IF(COUNTIF($A$2:$A$101,A79)&gt;1,"Duplicate contract",IF(COUNT(B79:D79)&lt;&gt;3,"Complete numeric inputs",IF(OR(B79&lt;0,C79&lt;0,C79&gt;1,D79&lt;=0,D79&gt;168),"Check input limits","Ready")))))</f>
        <v/>
      </c>
    </row>
    <row r="80" ht="30" customHeight="1">
      <c r="A80" s="2" t="n"/>
      <c r="B80" s="3" t="n"/>
      <c r="C80" s="4" t="n"/>
      <c r="D80" s="3" t="n"/>
      <c r="E80" s="5">
        <f>IF(I80="Ready",B80*(1+C80),"")</f>
        <v/>
      </c>
      <c r="F80" s="5">
        <f>IF(I80="Ready",IFERROR(E80/D80,"Check input limits"),"")</f>
        <v/>
      </c>
      <c r="G80" s="6">
        <f>IF(I80="Ready",ROUNDUP(F80,0),"")</f>
        <v/>
      </c>
      <c r="H80" s="5">
        <f>IF(I80="Ready",G80*D80-E80,"")</f>
        <v/>
      </c>
      <c r="I80" s="7">
        <f>IF(COUNTA(A80:D80)=0,"",IF(A80="","Missing contract",IF(COUNTIF($A$2:$A$101,A80)&gt;1,"Duplicate contract",IF(COUNT(B80:D80)&lt;&gt;3,"Complete numeric inputs",IF(OR(B80&lt;0,C80&lt;0,C80&gt;1,D80&lt;=0,D80&gt;168),"Check input limits","Ready")))))</f>
        <v/>
      </c>
    </row>
    <row r="81" ht="30" customHeight="1">
      <c r="A81" s="2" t="n"/>
      <c r="B81" s="3" t="n"/>
      <c r="C81" s="4" t="n"/>
      <c r="D81" s="3" t="n"/>
      <c r="E81" s="8">
        <f>IF(I81="Ready",B81*(1+C81),"")</f>
        <v/>
      </c>
      <c r="F81" s="8">
        <f>IF(I81="Ready",IFERROR(E81/D81,"Check input limits"),"")</f>
        <v/>
      </c>
      <c r="G81" s="9">
        <f>IF(I81="Ready",ROUNDUP(F81,0),"")</f>
        <v/>
      </c>
      <c r="H81" s="8">
        <f>IF(I81="Ready",G81*D81-E81,"")</f>
        <v/>
      </c>
      <c r="I81" s="10">
        <f>IF(COUNTA(A81:D81)=0,"",IF(A81="","Missing contract",IF(COUNTIF($A$2:$A$101,A81)&gt;1,"Duplicate contract",IF(COUNT(B81:D81)&lt;&gt;3,"Complete numeric inputs",IF(OR(B81&lt;0,C81&lt;0,C81&gt;1,D81&lt;=0,D81&gt;168),"Check input limits","Ready")))))</f>
        <v/>
      </c>
    </row>
    <row r="82" ht="30" customHeight="1">
      <c r="A82" s="2" t="n"/>
      <c r="B82" s="3" t="n"/>
      <c r="C82" s="4" t="n"/>
      <c r="D82" s="3" t="n"/>
      <c r="E82" s="5">
        <f>IF(I82="Ready",B82*(1+C82),"")</f>
        <v/>
      </c>
      <c r="F82" s="5">
        <f>IF(I82="Ready",IFERROR(E82/D82,"Check input limits"),"")</f>
        <v/>
      </c>
      <c r="G82" s="6">
        <f>IF(I82="Ready",ROUNDUP(F82,0),"")</f>
        <v/>
      </c>
      <c r="H82" s="5">
        <f>IF(I82="Ready",G82*D82-E82,"")</f>
        <v/>
      </c>
      <c r="I82" s="7">
        <f>IF(COUNTA(A82:D82)=0,"",IF(A82="","Missing contract",IF(COUNTIF($A$2:$A$101,A82)&gt;1,"Duplicate contract",IF(COUNT(B82:D82)&lt;&gt;3,"Complete numeric inputs",IF(OR(B82&lt;0,C82&lt;0,C82&gt;1,D82&lt;=0,D82&gt;168),"Check input limits","Ready")))))</f>
        <v/>
      </c>
    </row>
    <row r="83" ht="30" customHeight="1">
      <c r="A83" s="2" t="n"/>
      <c r="B83" s="3" t="n"/>
      <c r="C83" s="4" t="n"/>
      <c r="D83" s="3" t="n"/>
      <c r="E83" s="8">
        <f>IF(I83="Ready",B83*(1+C83),"")</f>
        <v/>
      </c>
      <c r="F83" s="8">
        <f>IF(I83="Ready",IFERROR(E83/D83,"Check input limits"),"")</f>
        <v/>
      </c>
      <c r="G83" s="9">
        <f>IF(I83="Ready",ROUNDUP(F83,0),"")</f>
        <v/>
      </c>
      <c r="H83" s="8">
        <f>IF(I83="Ready",G83*D83-E83,"")</f>
        <v/>
      </c>
      <c r="I83" s="10">
        <f>IF(COUNTA(A83:D83)=0,"",IF(A83="","Missing contract",IF(COUNTIF($A$2:$A$101,A83)&gt;1,"Duplicate contract",IF(COUNT(B83:D83)&lt;&gt;3,"Complete numeric inputs",IF(OR(B83&lt;0,C83&lt;0,C83&gt;1,D83&lt;=0,D83&gt;168),"Check input limits","Ready")))))</f>
        <v/>
      </c>
    </row>
    <row r="84" ht="30" customHeight="1">
      <c r="A84" s="2" t="n"/>
      <c r="B84" s="3" t="n"/>
      <c r="C84" s="4" t="n"/>
      <c r="D84" s="3" t="n"/>
      <c r="E84" s="5">
        <f>IF(I84="Ready",B84*(1+C84),"")</f>
        <v/>
      </c>
      <c r="F84" s="5">
        <f>IF(I84="Ready",IFERROR(E84/D84,"Check input limits"),"")</f>
        <v/>
      </c>
      <c r="G84" s="6">
        <f>IF(I84="Ready",ROUNDUP(F84,0),"")</f>
        <v/>
      </c>
      <c r="H84" s="5">
        <f>IF(I84="Ready",G84*D84-E84,"")</f>
        <v/>
      </c>
      <c r="I84" s="7">
        <f>IF(COUNTA(A84:D84)=0,"",IF(A84="","Missing contract",IF(COUNTIF($A$2:$A$101,A84)&gt;1,"Duplicate contract",IF(COUNT(B84:D84)&lt;&gt;3,"Complete numeric inputs",IF(OR(B84&lt;0,C84&lt;0,C84&gt;1,D84&lt;=0,D84&gt;168),"Check input limits","Ready")))))</f>
        <v/>
      </c>
    </row>
    <row r="85" ht="30" customHeight="1">
      <c r="A85" s="2" t="n"/>
      <c r="B85" s="3" t="n"/>
      <c r="C85" s="4" t="n"/>
      <c r="D85" s="3" t="n"/>
      <c r="E85" s="8">
        <f>IF(I85="Ready",B85*(1+C85),"")</f>
        <v/>
      </c>
      <c r="F85" s="8">
        <f>IF(I85="Ready",IFERROR(E85/D85,"Check input limits"),"")</f>
        <v/>
      </c>
      <c r="G85" s="9">
        <f>IF(I85="Ready",ROUNDUP(F85,0),"")</f>
        <v/>
      </c>
      <c r="H85" s="8">
        <f>IF(I85="Ready",G85*D85-E85,"")</f>
        <v/>
      </c>
      <c r="I85" s="10">
        <f>IF(COUNTA(A85:D85)=0,"",IF(A85="","Missing contract",IF(COUNTIF($A$2:$A$101,A85)&gt;1,"Duplicate contract",IF(COUNT(B85:D85)&lt;&gt;3,"Complete numeric inputs",IF(OR(B85&lt;0,C85&lt;0,C85&gt;1,D85&lt;=0,D85&gt;168),"Check input limits","Ready")))))</f>
        <v/>
      </c>
    </row>
    <row r="86" ht="30" customHeight="1">
      <c r="A86" s="2" t="n"/>
      <c r="B86" s="3" t="n"/>
      <c r="C86" s="4" t="n"/>
      <c r="D86" s="3" t="n"/>
      <c r="E86" s="5">
        <f>IF(I86="Ready",B86*(1+C86),"")</f>
        <v/>
      </c>
      <c r="F86" s="5">
        <f>IF(I86="Ready",IFERROR(E86/D86,"Check input limits"),"")</f>
        <v/>
      </c>
      <c r="G86" s="6">
        <f>IF(I86="Ready",ROUNDUP(F86,0),"")</f>
        <v/>
      </c>
      <c r="H86" s="5">
        <f>IF(I86="Ready",G86*D86-E86,"")</f>
        <v/>
      </c>
      <c r="I86" s="7">
        <f>IF(COUNTA(A86:D86)=0,"",IF(A86="","Missing contract",IF(COUNTIF($A$2:$A$101,A86)&gt;1,"Duplicate contract",IF(COUNT(B86:D86)&lt;&gt;3,"Complete numeric inputs",IF(OR(B86&lt;0,C86&lt;0,C86&gt;1,D86&lt;=0,D86&gt;168),"Check input limits","Ready")))))</f>
        <v/>
      </c>
    </row>
    <row r="87" ht="30" customHeight="1">
      <c r="A87" s="2" t="n"/>
      <c r="B87" s="3" t="n"/>
      <c r="C87" s="4" t="n"/>
      <c r="D87" s="3" t="n"/>
      <c r="E87" s="8">
        <f>IF(I87="Ready",B87*(1+C87),"")</f>
        <v/>
      </c>
      <c r="F87" s="8">
        <f>IF(I87="Ready",IFERROR(E87/D87,"Check input limits"),"")</f>
        <v/>
      </c>
      <c r="G87" s="9">
        <f>IF(I87="Ready",ROUNDUP(F87,0),"")</f>
        <v/>
      </c>
      <c r="H87" s="8">
        <f>IF(I87="Ready",G87*D87-E87,"")</f>
        <v/>
      </c>
      <c r="I87" s="10">
        <f>IF(COUNTA(A87:D87)=0,"",IF(A87="","Missing contract",IF(COUNTIF($A$2:$A$101,A87)&gt;1,"Duplicate contract",IF(COUNT(B87:D87)&lt;&gt;3,"Complete numeric inputs",IF(OR(B87&lt;0,C87&lt;0,C87&gt;1,D87&lt;=0,D87&gt;168),"Check input limits","Ready")))))</f>
        <v/>
      </c>
    </row>
    <row r="88" ht="30" customHeight="1">
      <c r="A88" s="2" t="n"/>
      <c r="B88" s="3" t="n"/>
      <c r="C88" s="4" t="n"/>
      <c r="D88" s="3" t="n"/>
      <c r="E88" s="5">
        <f>IF(I88="Ready",B88*(1+C88),"")</f>
        <v/>
      </c>
      <c r="F88" s="5">
        <f>IF(I88="Ready",IFERROR(E88/D88,"Check input limits"),"")</f>
        <v/>
      </c>
      <c r="G88" s="6">
        <f>IF(I88="Ready",ROUNDUP(F88,0),"")</f>
        <v/>
      </c>
      <c r="H88" s="5">
        <f>IF(I88="Ready",G88*D88-E88,"")</f>
        <v/>
      </c>
      <c r="I88" s="7">
        <f>IF(COUNTA(A88:D88)=0,"",IF(A88="","Missing contract",IF(COUNTIF($A$2:$A$101,A88)&gt;1,"Duplicate contract",IF(COUNT(B88:D88)&lt;&gt;3,"Complete numeric inputs",IF(OR(B88&lt;0,C88&lt;0,C88&gt;1,D88&lt;=0,D88&gt;168),"Check input limits","Ready")))))</f>
        <v/>
      </c>
    </row>
    <row r="89" ht="30" customHeight="1">
      <c r="A89" s="2" t="n"/>
      <c r="B89" s="3" t="n"/>
      <c r="C89" s="4" t="n"/>
      <c r="D89" s="3" t="n"/>
      <c r="E89" s="8">
        <f>IF(I89="Ready",B89*(1+C89),"")</f>
        <v/>
      </c>
      <c r="F89" s="8">
        <f>IF(I89="Ready",IFERROR(E89/D89,"Check input limits"),"")</f>
        <v/>
      </c>
      <c r="G89" s="9">
        <f>IF(I89="Ready",ROUNDUP(F89,0),"")</f>
        <v/>
      </c>
      <c r="H89" s="8">
        <f>IF(I89="Ready",G89*D89-E89,"")</f>
        <v/>
      </c>
      <c r="I89" s="10">
        <f>IF(COUNTA(A89:D89)=0,"",IF(A89="","Missing contract",IF(COUNTIF($A$2:$A$101,A89)&gt;1,"Duplicate contract",IF(COUNT(B89:D89)&lt;&gt;3,"Complete numeric inputs",IF(OR(B89&lt;0,C89&lt;0,C89&gt;1,D89&lt;=0,D89&gt;168),"Check input limits","Ready")))))</f>
        <v/>
      </c>
    </row>
    <row r="90" ht="30" customHeight="1">
      <c r="A90" s="2" t="n"/>
      <c r="B90" s="3" t="n"/>
      <c r="C90" s="4" t="n"/>
      <c r="D90" s="3" t="n"/>
      <c r="E90" s="5">
        <f>IF(I90="Ready",B90*(1+C90),"")</f>
        <v/>
      </c>
      <c r="F90" s="5">
        <f>IF(I90="Ready",IFERROR(E90/D90,"Check input limits"),"")</f>
        <v/>
      </c>
      <c r="G90" s="6">
        <f>IF(I90="Ready",ROUNDUP(F90,0),"")</f>
        <v/>
      </c>
      <c r="H90" s="5">
        <f>IF(I90="Ready",G90*D90-E90,"")</f>
        <v/>
      </c>
      <c r="I90" s="7">
        <f>IF(COUNTA(A90:D90)=0,"",IF(A90="","Missing contract",IF(COUNTIF($A$2:$A$101,A90)&gt;1,"Duplicate contract",IF(COUNT(B90:D90)&lt;&gt;3,"Complete numeric inputs",IF(OR(B90&lt;0,C90&lt;0,C90&gt;1,D90&lt;=0,D90&gt;168),"Check input limits","Ready")))))</f>
        <v/>
      </c>
    </row>
    <row r="91" ht="30" customHeight="1">
      <c r="A91" s="2" t="n"/>
      <c r="B91" s="3" t="n"/>
      <c r="C91" s="4" t="n"/>
      <c r="D91" s="3" t="n"/>
      <c r="E91" s="8">
        <f>IF(I91="Ready",B91*(1+C91),"")</f>
        <v/>
      </c>
      <c r="F91" s="8">
        <f>IF(I91="Ready",IFERROR(E91/D91,"Check input limits"),"")</f>
        <v/>
      </c>
      <c r="G91" s="9">
        <f>IF(I91="Ready",ROUNDUP(F91,0),"")</f>
        <v/>
      </c>
      <c r="H91" s="8">
        <f>IF(I91="Ready",G91*D91-E91,"")</f>
        <v/>
      </c>
      <c r="I91" s="10">
        <f>IF(COUNTA(A91:D91)=0,"",IF(A91="","Missing contract",IF(COUNTIF($A$2:$A$101,A91)&gt;1,"Duplicate contract",IF(COUNT(B91:D91)&lt;&gt;3,"Complete numeric inputs",IF(OR(B91&lt;0,C91&lt;0,C91&gt;1,D91&lt;=0,D91&gt;168),"Check input limits","Ready")))))</f>
        <v/>
      </c>
    </row>
    <row r="92" ht="30" customHeight="1">
      <c r="A92" s="2" t="n"/>
      <c r="B92" s="3" t="n"/>
      <c r="C92" s="4" t="n"/>
      <c r="D92" s="3" t="n"/>
      <c r="E92" s="5">
        <f>IF(I92="Ready",B92*(1+C92),"")</f>
        <v/>
      </c>
      <c r="F92" s="5">
        <f>IF(I92="Ready",IFERROR(E92/D92,"Check input limits"),"")</f>
        <v/>
      </c>
      <c r="G92" s="6">
        <f>IF(I92="Ready",ROUNDUP(F92,0),"")</f>
        <v/>
      </c>
      <c r="H92" s="5">
        <f>IF(I92="Ready",G92*D92-E92,"")</f>
        <v/>
      </c>
      <c r="I92" s="7">
        <f>IF(COUNTA(A92:D92)=0,"",IF(A92="","Missing contract",IF(COUNTIF($A$2:$A$101,A92)&gt;1,"Duplicate contract",IF(COUNT(B92:D92)&lt;&gt;3,"Complete numeric inputs",IF(OR(B92&lt;0,C92&lt;0,C92&gt;1,D92&lt;=0,D92&gt;168),"Check input limits","Ready")))))</f>
        <v/>
      </c>
    </row>
    <row r="93" ht="30" customHeight="1">
      <c r="A93" s="2" t="n"/>
      <c r="B93" s="3" t="n"/>
      <c r="C93" s="4" t="n"/>
      <c r="D93" s="3" t="n"/>
      <c r="E93" s="8">
        <f>IF(I93="Ready",B93*(1+C93),"")</f>
        <v/>
      </c>
      <c r="F93" s="8">
        <f>IF(I93="Ready",IFERROR(E93/D93,"Check input limits"),"")</f>
        <v/>
      </c>
      <c r="G93" s="9">
        <f>IF(I93="Ready",ROUNDUP(F93,0),"")</f>
        <v/>
      </c>
      <c r="H93" s="8">
        <f>IF(I93="Ready",G93*D93-E93,"")</f>
        <v/>
      </c>
      <c r="I93" s="10">
        <f>IF(COUNTA(A93:D93)=0,"",IF(A93="","Missing contract",IF(COUNTIF($A$2:$A$101,A93)&gt;1,"Duplicate contract",IF(COUNT(B93:D93)&lt;&gt;3,"Complete numeric inputs",IF(OR(B93&lt;0,C93&lt;0,C93&gt;1,D93&lt;=0,D93&gt;168),"Check input limits","Ready")))))</f>
        <v/>
      </c>
    </row>
    <row r="94" ht="30" customHeight="1">
      <c r="A94" s="2" t="n"/>
      <c r="B94" s="3" t="n"/>
      <c r="C94" s="4" t="n"/>
      <c r="D94" s="3" t="n"/>
      <c r="E94" s="5">
        <f>IF(I94="Ready",B94*(1+C94),"")</f>
        <v/>
      </c>
      <c r="F94" s="5">
        <f>IF(I94="Ready",IFERROR(E94/D94,"Check input limits"),"")</f>
        <v/>
      </c>
      <c r="G94" s="6">
        <f>IF(I94="Ready",ROUNDUP(F94,0),"")</f>
        <v/>
      </c>
      <c r="H94" s="5">
        <f>IF(I94="Ready",G94*D94-E94,"")</f>
        <v/>
      </c>
      <c r="I94" s="7">
        <f>IF(COUNTA(A94:D94)=0,"",IF(A94="","Missing contract",IF(COUNTIF($A$2:$A$101,A94)&gt;1,"Duplicate contract",IF(COUNT(B94:D94)&lt;&gt;3,"Complete numeric inputs",IF(OR(B94&lt;0,C94&lt;0,C94&gt;1,D94&lt;=0,D94&gt;168),"Check input limits","Ready")))))</f>
        <v/>
      </c>
    </row>
    <row r="95" ht="30" customHeight="1">
      <c r="A95" s="2" t="n"/>
      <c r="B95" s="3" t="n"/>
      <c r="C95" s="4" t="n"/>
      <c r="D95" s="3" t="n"/>
      <c r="E95" s="8">
        <f>IF(I95="Ready",B95*(1+C95),"")</f>
        <v/>
      </c>
      <c r="F95" s="8">
        <f>IF(I95="Ready",IFERROR(E95/D95,"Check input limits"),"")</f>
        <v/>
      </c>
      <c r="G95" s="9">
        <f>IF(I95="Ready",ROUNDUP(F95,0),"")</f>
        <v/>
      </c>
      <c r="H95" s="8">
        <f>IF(I95="Ready",G95*D95-E95,"")</f>
        <v/>
      </c>
      <c r="I95" s="10">
        <f>IF(COUNTA(A95:D95)=0,"",IF(A95="","Missing contract",IF(COUNTIF($A$2:$A$101,A95)&gt;1,"Duplicate contract",IF(COUNT(B95:D95)&lt;&gt;3,"Complete numeric inputs",IF(OR(B95&lt;0,C95&lt;0,C95&gt;1,D95&lt;=0,D95&gt;168),"Check input limits","Ready")))))</f>
        <v/>
      </c>
    </row>
    <row r="96" ht="30" customHeight="1">
      <c r="A96" s="2" t="n"/>
      <c r="B96" s="3" t="n"/>
      <c r="C96" s="4" t="n"/>
      <c r="D96" s="3" t="n"/>
      <c r="E96" s="5">
        <f>IF(I96="Ready",B96*(1+C96),"")</f>
        <v/>
      </c>
      <c r="F96" s="5">
        <f>IF(I96="Ready",IFERROR(E96/D96,"Check input limits"),"")</f>
        <v/>
      </c>
      <c r="G96" s="6">
        <f>IF(I96="Ready",ROUNDUP(F96,0),"")</f>
        <v/>
      </c>
      <c r="H96" s="5">
        <f>IF(I96="Ready",G96*D96-E96,"")</f>
        <v/>
      </c>
      <c r="I96" s="7">
        <f>IF(COUNTA(A96:D96)=0,"",IF(A96="","Missing contract",IF(COUNTIF($A$2:$A$101,A96)&gt;1,"Duplicate contract",IF(COUNT(B96:D96)&lt;&gt;3,"Complete numeric inputs",IF(OR(B96&lt;0,C96&lt;0,C96&gt;1,D96&lt;=0,D96&gt;168),"Check input limits","Ready")))))</f>
        <v/>
      </c>
    </row>
    <row r="97" ht="30" customHeight="1">
      <c r="A97" s="2" t="n"/>
      <c r="B97" s="3" t="n"/>
      <c r="C97" s="4" t="n"/>
      <c r="D97" s="3" t="n"/>
      <c r="E97" s="8">
        <f>IF(I97="Ready",B97*(1+C97),"")</f>
        <v/>
      </c>
      <c r="F97" s="8">
        <f>IF(I97="Ready",IFERROR(E97/D97,"Check input limits"),"")</f>
        <v/>
      </c>
      <c r="G97" s="9">
        <f>IF(I97="Ready",ROUNDUP(F97,0),"")</f>
        <v/>
      </c>
      <c r="H97" s="8">
        <f>IF(I97="Ready",G97*D97-E97,"")</f>
        <v/>
      </c>
      <c r="I97" s="10">
        <f>IF(COUNTA(A97:D97)=0,"",IF(A97="","Missing contract",IF(COUNTIF($A$2:$A$101,A97)&gt;1,"Duplicate contract",IF(COUNT(B97:D97)&lt;&gt;3,"Complete numeric inputs",IF(OR(B97&lt;0,C97&lt;0,C97&gt;1,D97&lt;=0,D97&gt;168),"Check input limits","Ready")))))</f>
        <v/>
      </c>
    </row>
    <row r="98" ht="30" customHeight="1">
      <c r="A98" s="2" t="n"/>
      <c r="B98" s="3" t="n"/>
      <c r="C98" s="4" t="n"/>
      <c r="D98" s="3" t="n"/>
      <c r="E98" s="5">
        <f>IF(I98="Ready",B98*(1+C98),"")</f>
        <v/>
      </c>
      <c r="F98" s="5">
        <f>IF(I98="Ready",IFERROR(E98/D98,"Check input limits"),"")</f>
        <v/>
      </c>
      <c r="G98" s="6">
        <f>IF(I98="Ready",ROUNDUP(F98,0),"")</f>
        <v/>
      </c>
      <c r="H98" s="5">
        <f>IF(I98="Ready",G98*D98-E98,"")</f>
        <v/>
      </c>
      <c r="I98" s="7">
        <f>IF(COUNTA(A98:D98)=0,"",IF(A98="","Missing contract",IF(COUNTIF($A$2:$A$101,A98)&gt;1,"Duplicate contract",IF(COUNT(B98:D98)&lt;&gt;3,"Complete numeric inputs",IF(OR(B98&lt;0,C98&lt;0,C98&gt;1,D98&lt;=0,D98&gt;168),"Check input limits","Ready")))))</f>
        <v/>
      </c>
    </row>
    <row r="99" ht="30" customHeight="1">
      <c r="A99" s="2" t="n"/>
      <c r="B99" s="3" t="n"/>
      <c r="C99" s="4" t="n"/>
      <c r="D99" s="3" t="n"/>
      <c r="E99" s="8">
        <f>IF(I99="Ready",B99*(1+C99),"")</f>
        <v/>
      </c>
      <c r="F99" s="8">
        <f>IF(I99="Ready",IFERROR(E99/D99,"Check input limits"),"")</f>
        <v/>
      </c>
      <c r="G99" s="9">
        <f>IF(I99="Ready",ROUNDUP(F99,0),"")</f>
        <v/>
      </c>
      <c r="H99" s="8">
        <f>IF(I99="Ready",G99*D99-E99,"")</f>
        <v/>
      </c>
      <c r="I99" s="10">
        <f>IF(COUNTA(A99:D99)=0,"",IF(A99="","Missing contract",IF(COUNTIF($A$2:$A$101,A99)&gt;1,"Duplicate contract",IF(COUNT(B99:D99)&lt;&gt;3,"Complete numeric inputs",IF(OR(B99&lt;0,C99&lt;0,C99&gt;1,D99&lt;=0,D99&gt;168),"Check input limits","Ready")))))</f>
        <v/>
      </c>
    </row>
    <row r="100" ht="30" customHeight="1">
      <c r="A100" s="2" t="n"/>
      <c r="B100" s="3" t="n"/>
      <c r="C100" s="4" t="n"/>
      <c r="D100" s="3" t="n"/>
      <c r="E100" s="5">
        <f>IF(I100="Ready",B100*(1+C100),"")</f>
        <v/>
      </c>
      <c r="F100" s="5">
        <f>IF(I100="Ready",IFERROR(E100/D100,"Check input limits"),"")</f>
        <v/>
      </c>
      <c r="G100" s="6">
        <f>IF(I100="Ready",ROUNDUP(F100,0),"")</f>
        <v/>
      </c>
      <c r="H100" s="5">
        <f>IF(I100="Ready",G100*D100-E100,"")</f>
        <v/>
      </c>
      <c r="I100" s="7">
        <f>IF(COUNTA(A100:D100)=0,"",IF(A100="","Missing contract",IF(COUNTIF($A$2:$A$101,A100)&gt;1,"Duplicate contract",IF(COUNT(B100:D100)&lt;&gt;3,"Complete numeric inputs",IF(OR(B100&lt;0,C100&lt;0,C100&gt;1,D100&lt;=0,D100&gt;168),"Check input limits","Ready")))))</f>
        <v/>
      </c>
    </row>
    <row r="101" ht="30" customHeight="1">
      <c r="A101" s="2" t="n"/>
      <c r="B101" s="3" t="n"/>
      <c r="C101" s="4" t="n"/>
      <c r="D101" s="3" t="n"/>
      <c r="E101" s="8">
        <f>IF(I101="Ready",B101*(1+C101),"")</f>
        <v/>
      </c>
      <c r="F101" s="8">
        <f>IF(I101="Ready",IFERROR(E101/D101,"Check input limits"),"")</f>
        <v/>
      </c>
      <c r="G101" s="9">
        <f>IF(I101="Ready",ROUNDUP(F101,0),"")</f>
        <v/>
      </c>
      <c r="H101" s="8">
        <f>IF(I101="Ready",G101*D101-E101,"")</f>
        <v/>
      </c>
      <c r="I101" s="10">
        <f>IF(COUNTA(A101:D101)=0,"",IF(A101="","Missing contract",IF(COUNTIF($A$2:$A$101,A101)&gt;1,"Duplicate contract",IF(COUNT(B101:D101)&lt;&gt;3,"Complete numeric inputs",IF(OR(B101&lt;0,C101&lt;0,C101&gt;1,D101&lt;=0,D101&gt;168),"Check input limits","Ready")))))</f>
        <v/>
      </c>
    </row>
  </sheetData>
  <autoFilter ref="A1:I101"/>
  <conditionalFormatting sqref="I2:I101">
    <cfRule type="expression" priority="1" dxfId="0">
      <formula>AND(I2&lt;&gt;"",I2&lt;&gt;"Ready")</formula>
    </cfRule>
    <cfRule type="expression" priority="2" dxfId="1">
      <formula>I2="Ready"</formula>
    </cfRule>
  </conditionalFormatting>
  <conditionalFormatting sqref="A2:A101">
    <cfRule type="expression" priority="3" dxfId="2">
      <formula>AND(A2&lt;&gt;"",COUNTIF($A$2:$A$101,A2)&gt;1)</formula>
    </cfRule>
  </conditionalFormatting>
  <dataValidations count="4">
    <dataValidation sqref="A2:A101" showDropDown="0" showInputMessage="1" showErrorMessage="1" allowBlank="0" errorTitle="Check planning input" error="Use 1–60 characters. Duplicate labels are flagged separately." promptTitle="Editable planning assumption" prompt="Enter a consistent, unique contract label of 1–60 characters." type="textLength" errorStyle="stop" operator="between">
      <formula1>1</formula1>
      <formula2>60</formula2>
    </dataValidation>
    <dataValidation sqref="B2:B101" showDropDown="0" showInputMessage="1" showErrorMessage="1" allowBlank="0" errorTitle="Check planning input" error="Required post hours must be numeric and zero or greater." promptTitle="Editable planning assumption" prompt="Enter aggregated planned post hours for this contract and week." type="decimal" errorStyle="stop" operator="greaterThanOrEqual">
      <formula1>0</formula1>
    </dataValidation>
    <dataValidation sqref="C2:C101" showDropDown="0" showInputMessage="1" showErrorMessage="1" allowBlank="0" errorTitle="Check planning input" error="Relief allowance must be numeric and between 0% and 100%." promptTitle="Editable planning assumption" prompt="Enter 10% as 10% or 0.10. Allowed range: 0%–100%." type="decimal" errorStyle="stop" operator="between">
      <formula1>0</formula1>
      <formula2>1</formula2>
    </dataValidation>
    <dataValidation sqref="D2:D101" showDropDown="0" showInputMessage="1" showErrorMessage="1" allowBlank="0" errorTitle="Check planning input" error="Usable hours must be numeric, greater than zero, and at most 168." promptTitle="Editable planning assumption" prompt="Enter usable hours greater than zero and no more than 168." type="custom" errorStyle="stop">
      <formula1>IFERROR(AND(ISNUMBER(D2),D2&gt;0,D2&lt;=168),FALSE)</formula1>
    </dataValidation>
  </dataValidations>
  <printOptions horizontalCentered="1"/>
  <pageMargins left="0.75" right="0.75" top="1" bottom="1" header="0.5" footer="0.5"/>
  <pageSetup orientation="landscape" paperSize="1" fitToHeight="0" fitToWidth="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16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28" customWidth="1" min="2" max="2"/>
    <col width="91" customWidth="1" min="3" max="3"/>
  </cols>
  <sheetData>
    <row r="1" ht="48" customHeight="1">
      <c r="A1" s="1" t="inlineStr">
        <is>
          <t>Planning assumption or definition</t>
        </is>
      </c>
      <c r="B1" s="1" t="inlineStr">
        <is>
          <t>Editable value or reference</t>
        </is>
      </c>
      <c r="C1" s="1" t="inlineStr">
        <is>
          <t>Use and interpretation</t>
        </is>
      </c>
    </row>
    <row r="2" ht="55" customHeight="1">
      <c r="A2" s="7" t="inlineStr">
        <is>
          <t>Planning week start</t>
        </is>
      </c>
      <c r="B2" s="12" t="n">
        <v>46293</v>
      </c>
      <c r="C2" s="7" t="inlineStr">
        <is>
          <t>Enter the Monday date for the common planning week. Initialized to the Monday of the workbook-generation week.</t>
        </is>
      </c>
    </row>
    <row r="3" ht="55" customHeight="1">
      <c r="A3" s="10" t="inlineStr">
        <is>
          <t>Suggested relief allowance</t>
        </is>
      </c>
      <c r="B3" s="4" t="n">
        <v>0.1</v>
      </c>
      <c r="C3" s="10" t="inlineStr">
        <is>
          <t>Fictional starting assumption: 10%. Copy into Staffing plan column C as a value. Changing this suggestion does not change existing contracts.</t>
        </is>
      </c>
    </row>
    <row r="4" ht="55" customHeight="1">
      <c r="A4" s="7" t="inlineStr">
        <is>
          <t>Suggested usable hours/guard/week</t>
        </is>
      </c>
      <c r="B4" s="3" t="n">
        <v>40</v>
      </c>
      <c r="C4" s="7" t="inlineStr">
        <is>
          <t>Fictional starting assumption: 40 hours. Copy into Staffing plan column D as a value. Existing contract inputs remain independent.</t>
        </is>
      </c>
    </row>
    <row r="5"/>
    <row r="6" ht="55" customHeight="1">
      <c r="A6" s="13" t="inlineStr">
        <is>
          <t>Definitions and operating boundaries</t>
        </is>
      </c>
      <c r="B6" s="13" t="inlineStr">
        <is>
          <t>Read before entry</t>
        </is>
      </c>
      <c r="C6" s="13" t="inlineStr">
        <is>
          <t>These are editable planning assumptions, not legal defaults or guarantees.</t>
        </is>
      </c>
    </row>
    <row r="7" ht="55" customHeight="1">
      <c r="A7" s="10" t="inlineStr">
        <is>
          <t>Required post hours</t>
        </is>
      </c>
      <c r="B7" s="10" t="inlineStr">
        <is>
          <t>Planned coverage</t>
        </is>
      </c>
      <c r="C7" s="10" t="inlineStr">
        <is>
          <t>Aggregate all required posts and shifts for one distinct contract before entry. These are not actual attendance, billable hours, or paid hours.</t>
        </is>
      </c>
    </row>
    <row r="8" ht="55" customHeight="1">
      <c r="A8" s="7" t="inlineStr">
        <is>
          <t>Relief allowance</t>
        </is>
      </c>
      <c r="B8" s="7" t="inlineStr">
        <is>
          <t>Additive staffing reserve</t>
        </is>
      </c>
      <c r="C8" s="7" t="inlineStr">
        <is>
          <t>A 10% allowance adds 10% to required post hours. Staffing demand equals required post hours multiplied by one plus the relief allowance.</t>
        </is>
      </c>
    </row>
    <row r="9" ht="55" customHeight="1">
      <c r="A9" s="10" t="inlineStr">
        <is>
          <t>Usable hours per guard</t>
        </is>
      </c>
      <c r="B9" s="10" t="inlineStr">
        <is>
          <t>Avoid double counting</t>
        </is>
      </c>
      <c r="C9" s="10" t="inlineStr">
        <is>
          <t>Deduct user-estimated non-post breaks and administrative time from usable capacity. Do not deduct a reserve already represented by relief.</t>
        </is>
      </c>
    </row>
    <row r="10" ht="55" customHeight="1">
      <c r="A10" s="7" t="inlineStr">
        <is>
          <t>Whole-guard headcount</t>
        </is>
      </c>
      <c r="B10" s="7" t="inlineStr">
        <is>
          <t>Dedicated to each contract</t>
        </is>
      </c>
      <c r="C10" s="7" t="inlineStr">
        <is>
          <t>Round each contract's guard equivalents upward, then sum those whole headcounts. Do not round combined guard equivalents or assume staff sharing.</t>
        </is>
      </c>
    </row>
    <row r="11" ht="55" customHeight="1">
      <c r="A11" s="10" t="inlineStr">
        <is>
          <t>Overnight requirements</t>
        </is>
      </c>
      <c r="B11" s="10" t="inlineStr">
        <is>
          <t>Use dated starts and ends</t>
        </is>
      </c>
      <c r="C11" s="10" t="inlineStr">
        <is>
          <t>Calculate elapsed hours locally using actual start and end dates. Do not treat a negative duration as a valid shift. Document any daylight-saving adjustment before entering weekly totals.</t>
        </is>
      </c>
    </row>
    <row r="12" ht="55" customHeight="1">
      <c r="A12" s="7" t="inlineStr">
        <is>
          <t>Blank and zero inputs</t>
        </is>
      </c>
      <c r="B12" s="7" t="inlineStr">
        <is>
          <t>Different meanings</t>
        </is>
      </c>
      <c r="C12" s="7" t="inlineStr">
        <is>
          <t>Unused rows remain blank. Zero required post hours is valid and yields zero guards. Zero usable hours is invalid. All started records must be ready.</t>
        </is>
      </c>
    </row>
    <row r="13" ht="55" customHeight="1">
      <c r="A13" s="10" t="inlineStr">
        <is>
          <t>Input and formula cells</t>
        </is>
      </c>
      <c r="B13" s="10" t="inlineStr">
        <is>
          <t>Cream cells are editable</t>
        </is>
      </c>
      <c r="C13" s="10" t="inlineStr">
        <is>
          <t>Edit Staffing plan columns A–D and Assumptions B2–B4. Other calculated cells use white or pale sage. Warnings include text, not just color.</t>
        </is>
      </c>
    </row>
    <row r="14" ht="55" customHeight="1">
      <c r="A14" s="7" t="inlineStr">
        <is>
          <t>Scope exclusions</t>
        </is>
      </c>
      <c r="B14" s="7" t="inlineStr">
        <is>
          <t>No financial calculation</t>
        </is>
      </c>
      <c r="C14" s="7" t="inlineStr">
        <is>
          <t>No pay, overtime, pricing, margin, markup, paid-hours conversion, or billable-hours conversion is calculated.</t>
        </is>
      </c>
    </row>
    <row r="15" ht="55" customHeight="1">
      <c r="A15" s="10" t="inlineStr">
        <is>
          <t>Fictional examples</t>
        </is>
      </c>
      <c r="B15" s="10" t="inlineStr">
        <is>
          <t>Example Contract 01–10</t>
        </is>
      </c>
      <c r="C15" s="10" t="inlineStr">
        <is>
          <t>Every populated sample contract and its numeric inputs are fictional. They contain no real client, guard, address, or access information.</t>
        </is>
      </c>
    </row>
    <row r="16" ht="55" customHeight="1">
      <c r="A16" s="7" t="inlineStr">
        <is>
          <t>Recalculation and checks</t>
        </is>
      </c>
      <c r="B16" s="7" t="inlineStr">
        <is>
          <t>Open in Excel or LibreOffice</t>
        </is>
      </c>
      <c r="C16" s="7" t="inlineStr">
        <is>
          <t>Formulas are set to recalculate on opening. This script checks formula placement and independent expected results offline; it does not run an Excel or LibreOffice calculation engine.</t>
        </is>
      </c>
    </row>
  </sheetData>
  <dataValidations count="3">
    <dataValidation sqref="B2" showDropDown="0" showInputMessage="1" showErrorMessage="1" allowBlank="0" errorTitle="Check planning input" error="Enter a valid whole Monday date." promptTitle="Editable planning assumption" prompt="Enter a Monday planning date in MM/DD/YYYY format." type="custom" errorStyle="stop">
      <formula1>IFERROR(AND(ISNUMBER(B2),B2=INT(B2),B2&gt;=1,B2&lt;=2958465,WEEKDAY(B2,2)=1),FALSE)</formula1>
    </dataValidation>
    <dataValidation sqref="B3" showDropDown="0" showInputMessage="1" showErrorMessage="1" allowBlank="0" errorTitle="Check planning input" error="Enter a numeric relief allowance between 0% and 100%." promptTitle="Editable planning assumption" prompt="Suggested relief must be between 0% and 100%." type="decimal" errorStyle="stop" operator="between">
      <formula1>0</formula1>
      <formula2>1</formula2>
    </dataValidation>
    <dataValidation sqref="B4" showDropDown="0" showInputMessage="1" showErrorMessage="1" allowBlank="0" errorTitle="Check planning input" error="Enter numeric usable hours greater than zero and no more than 168." promptTitle="Editable planning assumption" prompt="Suggested usable hours must be greater than zero and at most 168." type="custom" errorStyle="stop">
      <formula1>IFERROR(AND(ISNUMBER(B4),B4&gt;0,B4&lt;=168),FALSE)</formula1>
    </dataValidation>
  </dataValidations>
  <pageMargins left="0.75" right="0.75" top="1" bottom="1" header="0.5" footer="0.5"/>
  <pageSetup orientation="landscape" paperSize="1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2026-09-29T18:54:19Z</dcterms:created>
  <dcterms:modified xmlns:dcterms="http://purl.org/dc/terms/" xmlns:xsi="http://www.w3.org/2001/XMLSchema-instance" xsi:type="dcterms:W3CDTF">2026-09-29T18:54:20+00:00Z</dcterms:modified>
</cp:coreProperties>
</file>