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isit Plan" sheetId="1" state="visible" r:id="rId1"/>
    <sheet xmlns:r="http://schemas.openxmlformats.org/officeDocument/2006/relationships" name="Daily Workload" sheetId="2" state="visible" r:id="rId2"/>
    <sheet xmlns:r="http://schemas.openxmlformats.org/officeDocument/2006/relationships" name="Settings" sheetId="3" state="visible" r:id="rId3"/>
  </sheets>
  <definedNames>
    <definedName name="_xlnm._FilterDatabase" localSheetId="0" hidden="1">'Visit Plan'!$A$1:$P$101</definedName>
    <definedName name="_xlnm.Print_Area" localSheetId="0">'Visit Plan'!$A$1:$P$101</definedName>
    <definedName name="_xlnm._FilterDatabase" localSheetId="1" hidden="1">'Daily Workload'!$A$1:$G$22</definedName>
    <definedName name="_xlnm.Print_Area" localSheetId="1">'Daily Workload'!$A$1:$I$22</definedName>
    <definedName name="_xlnm._FilterDatabase" localSheetId="2" hidden="1">'Settings'!$D$1:$E$4</definedName>
  </definedNames>
  <calcPr calcId="0" calcMode="auto" fullCalcOnLoad="1" forceFullCalc="1"/>
</workbook>
</file>

<file path=xl/styles.xml><?xml version="1.0" encoding="utf-8"?>
<styleSheet xmlns="http://schemas.openxmlformats.org/spreadsheetml/2006/main">
  <numFmts count="4">
    <numFmt numFmtId="164" formatCode="mm/dd/yyyy"/>
    <numFmt numFmtId="165" formatCode="hh:mm"/>
    <numFmt numFmtId="166" formatCode="0.00;[Red]-0.00;0.00"/>
    <numFmt numFmtId="167" formatCode="mm/dd/yyyy hh:mm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color rgb="0027624F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FFF"/>
      </patternFill>
    </fill>
    <fill>
      <patternFill patternType="solid">
        <fgColor rgb="00FFF3D6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left" vertical="center" wrapText="1"/>
    </xf>
    <xf numFmtId="165" fontId="2" fillId="4" borderId="1" applyAlignment="1" pivotButton="0" quotePrefix="0" xfId="0">
      <alignment horizontal="left" vertical="center" wrapText="1"/>
    </xf>
    <xf numFmtId="166" fontId="2" fillId="4" borderId="1" applyAlignment="1" pivotButton="0" quotePrefix="0" xfId="0">
      <alignment horizontal="right" vertical="center"/>
    </xf>
    <xf numFmtId="167" fontId="2" fillId="3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right" vertical="center"/>
    </xf>
    <xf numFmtId="167" fontId="2" fillId="5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166" fontId="2" fillId="5" borderId="1" applyAlignment="1" pivotButton="0" quotePrefix="0" xfId="0">
      <alignment horizontal="right" vertical="center"/>
    </xf>
    <xf numFmtId="0" fontId="1" fillId="6" borderId="0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left" vertical="center" wrapText="1"/>
    </xf>
    <xf numFmtId="1" fontId="2" fillId="3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left" vertical="center" wrapText="1"/>
    </xf>
    <xf numFmtId="1" fontId="2" fillId="5" borderId="1" applyAlignment="1" pivotButton="0" quotePrefix="0" xfId="0">
      <alignment horizontal="left" vertical="center" wrapText="1"/>
    </xf>
    <xf numFmtId="166" fontId="2" fillId="4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left" vertical="center" wrapText="1"/>
    </xf>
    <xf numFmtId="165" fontId="2" fillId="4" borderId="1" applyAlignment="1" pivotButton="0" quotePrefix="0" xfId="0">
      <alignment horizontal="left" vertical="center" wrapText="1"/>
    </xf>
    <xf numFmtId="167" fontId="2" fillId="3" borderId="1" applyAlignment="1" pivotButton="0" quotePrefix="0" xfId="0">
      <alignment horizontal="left" vertical="center" wrapText="1"/>
    </xf>
    <xf numFmtId="167" fontId="2" fillId="5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5">
    <dxf>
      <font>
        <name val="Calibri"/>
        <b val="1"/>
        <color rgb="00943D32"/>
        <sz val="11"/>
      </font>
      <fill>
        <patternFill patternType="solid">
          <fgColor rgb="00F6DEDA"/>
        </patternFill>
      </fill>
    </dxf>
    <dxf>
      <fill>
        <patternFill patternType="solid">
          <fgColor rgb="00FFE4A8"/>
        </patternFill>
      </fill>
    </dxf>
    <dxf>
      <font>
        <name val="Calibri"/>
        <b val="1"/>
        <color rgb="00943D32"/>
        <sz val="11"/>
      </font>
      <fill>
        <patternFill patternType="solid">
          <fgColor rgb="00F8DAC0"/>
        </patternFill>
      </fill>
    </dxf>
    <dxf>
      <font>
        <name val="Calibri"/>
        <b val="1"/>
        <color rgb="00943D32"/>
        <sz val="11"/>
      </font>
      <fill>
        <patternFill patternType="solid">
          <fgColor rgb="00FFF0B8"/>
        </patternFill>
      </fill>
    </dxf>
    <dxf>
      <font>
        <name val="Calibri"/>
        <color rgb="00256447"/>
        <sz val="11"/>
      </font>
      <fill>
        <patternFill patternType="solid">
          <fgColor rgb="00E0ED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P101"/>
  <sheetViews>
    <sheetView showGridLines="0" zoomScale="7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7" customWidth="1" min="2" max="2"/>
    <col width="17" customWidth="1" min="3" max="3"/>
    <col width="13" customWidth="1" min="4" max="4"/>
    <col width="15" customWidth="1" min="5" max="5"/>
    <col width="16" customWidth="1" min="6" max="6"/>
    <col width="14" customWidth="1" min="7" max="7"/>
    <col width="17" customWidth="1" min="8" max="8"/>
    <col width="16" customWidth="1" min="9" max="9"/>
    <col width="17" customWidth="1" min="10" max="10"/>
    <col width="42" customWidth="1" min="11" max="11"/>
    <col width="23" customWidth="1" min="12" max="12"/>
    <col width="23" customWidth="1" min="13" max="13"/>
    <col width="20" customWidth="1" min="14" max="14"/>
    <col width="29" customWidth="1" min="15" max="15"/>
    <col width="18" customWidth="1" min="16" max="16"/>
  </cols>
  <sheetData>
    <row r="1" ht="42" customHeight="1">
      <c r="A1" s="1" t="inlineStr">
        <is>
          <t>Visit ID</t>
        </is>
      </c>
      <c r="B1" s="1" t="inlineStr">
        <is>
          <t>Fictional Site ID</t>
        </is>
      </c>
      <c r="C1" s="1" t="inlineStr">
        <is>
          <t>Supervisor ID</t>
        </is>
      </c>
      <c r="D1" s="1" t="inlineStr">
        <is>
          <t>Priority</t>
        </is>
      </c>
      <c r="E1" s="1" t="inlineStr">
        <is>
          <t>Due Date</t>
        </is>
      </c>
      <c r="F1" s="1" t="inlineStr">
        <is>
          <t>Planned Start Date</t>
        </is>
      </c>
      <c r="G1" s="1" t="inlineStr">
        <is>
          <t>Planned Start Time</t>
        </is>
      </c>
      <c r="H1" s="1" t="inlineStr">
        <is>
          <t>Planned Duration (hours)</t>
        </is>
      </c>
      <c r="I1" s="1" t="inlineStr">
        <is>
          <t>Status</t>
        </is>
      </c>
      <c r="J1" s="1" t="inlineStr">
        <is>
          <t>Actual Completion Date</t>
        </is>
      </c>
      <c r="K1" s="1" t="inlineStr">
        <is>
          <t>Planning Notes</t>
        </is>
      </c>
      <c r="L1" s="1" t="inlineStr">
        <is>
          <t>Planned Start</t>
        </is>
      </c>
      <c r="M1" s="1" t="inlineStr">
        <is>
          <t>Planned End</t>
        </is>
      </c>
      <c r="N1" s="1" t="inlineStr">
        <is>
          <t>Due Indicator</t>
        </is>
      </c>
      <c r="O1" s="1" t="inlineStr">
        <is>
          <t>Record Check</t>
        </is>
      </c>
      <c r="P1" s="1" t="inlineStr">
        <is>
          <t>Counted Planned Hours</t>
        </is>
      </c>
    </row>
    <row r="2" ht="42" customHeight="1">
      <c r="A2" s="2" t="inlineStr">
        <is>
          <t>VIS-01</t>
        </is>
      </c>
      <c r="B2" s="2" t="inlineStr">
        <is>
          <t>SITE-A</t>
        </is>
      </c>
      <c r="C2" s="2" t="inlineStr">
        <is>
          <t>SUP-A</t>
        </is>
      </c>
      <c r="D2" s="2" t="inlineStr">
        <is>
          <t>High</t>
        </is>
      </c>
      <c r="E2" s="21" t="n">
        <v>46292</v>
      </c>
      <c r="F2" s="21" t="n">
        <v>46293</v>
      </c>
      <c r="G2" s="22" t="n">
        <v>0.3333333333333333</v>
      </c>
      <c r="H2" s="5" t="n">
        <v>2</v>
      </c>
      <c r="I2" s="2" t="inlineStr">
        <is>
          <t>Planned</t>
        </is>
      </c>
      <c r="J2" s="21" t="n"/>
      <c r="K2" s="2" t="inlineStr">
        <is>
          <t>Fictional example: priority review; planned after due date.</t>
        </is>
      </c>
      <c r="L2" s="23">
        <f>IF(OR(A2="",F2="",G2=""),"",IF(AND(ISNUMBER(F2),ISNUMBER(G2)),IF(AND(F2&gt;0,G2&gt;=0,G2&lt;=TIME(23,59,0)),F2+G2,""),""))</f>
        <v/>
      </c>
      <c r="M2" s="23">
        <f>IF(OR(L2="",H2=""),"",IF(ISNUMBER(H2),IF(AND(H2&gt;0,H2&lt;=Settings!$B$6),L2+H2/24,""),""))</f>
        <v/>
      </c>
      <c r="N2" s="7">
        <f>IF(A2="","",IF(I2="Canceled","Canceled",IF(I2="Completed","Completed",IF(E2="","Missing due date",IF(NOT(ISNUMBER(E2)),"Invalid due date",IF(E2&lt;TODAY(),"Overdue",IF(E2=TODAY(),"Due today","Upcoming")))))))</f>
        <v/>
      </c>
      <c r="O2" s="7">
        <f>IF(COUNTA(A2:K2)=0,"",IF(OR(A2="",B2="",D2="",E2="",I2=""),"Missing core fields",IF(COUNTIF(Settings!$G$2:$G$4,D2)=0,"Unknown priority",IF(COUNTIF(Settings!$H$2:$H$5,I2)=0,"Unknown status",IF(NOT(ISNUMBER(E2)),"Invalid due date",IF(OR(E2&lt;Settings!$B$4,E2&gt;Settings!$B$5),"Due date outside bounds",IF(I2="Canceled","OK",IF(I2="Unscheduled","Needs scheduling",IF(OR(C2="",F2="",G2="",H2=""),"Incomplete plan",IF(COUNTIF(Settings!$D$2:$D$4,C2)=0,"Unknown supervisor",IF(OR(L2="",M2=""),"Invalid plan input",IF(OR(F2&lt;Settings!$B$4,F2&gt;Settings!$B$5),"Planned date outside bounds",IF(AND(I2="Completed",J2=""),"Missing completion date",IF(AND(J2&lt;&gt;"",NOT(ISNUMBER(J2))),"Invalid completion date","OK"))))))))))))))</f>
        <v/>
      </c>
      <c r="P2" s="8">
        <f>IF(OR(A2="",I2="Canceled",I2="Unscheduled",L2="",M2="",COUNTIF(Settings!$D$2:$D$4,C2)=0,COUNTIF(Settings!$H$2:$H$5,I2)=0),"",H2)</f>
        <v/>
      </c>
    </row>
    <row r="3" ht="42" customHeight="1">
      <c r="A3" s="2" t="inlineStr">
        <is>
          <t>VIS-02</t>
        </is>
      </c>
      <c r="B3" s="2" t="inlineStr">
        <is>
          <t>SITE-B</t>
        </is>
      </c>
      <c r="C3" s="2" t="inlineStr">
        <is>
          <t>SUP-A</t>
        </is>
      </c>
      <c r="D3" s="2" t="inlineStr">
        <is>
          <t>Medium</t>
        </is>
      </c>
      <c r="E3" s="21" t="n">
        <v>46293</v>
      </c>
      <c r="F3" s="21" t="n">
        <v>46293</v>
      </c>
      <c r="G3" s="22" t="n">
        <v>0.4375</v>
      </c>
      <c r="H3" s="5" t="n">
        <v>2</v>
      </c>
      <c r="I3" s="2" t="inlineStr">
        <is>
          <t>Planned</t>
        </is>
      </c>
      <c r="J3" s="21" t="n"/>
      <c r="K3" s="2" t="inlineStr">
        <is>
          <t>Fictional example: scheduled site visit.</t>
        </is>
      </c>
      <c r="L3" s="24">
        <f>IF(OR(A3="",F3="",G3=""),"",IF(AND(ISNUMBER(F3),ISNUMBER(G3)),IF(AND(F3&gt;0,G3&gt;=0,G3&lt;=TIME(23,59,0)),F3+G3,""),""))</f>
        <v/>
      </c>
      <c r="M3" s="24">
        <f>IF(OR(L3="",H3=""),"",IF(ISNUMBER(H3),IF(AND(H3&gt;0,H3&lt;=Settings!$B$6),L3+H3/24,""),""))</f>
        <v/>
      </c>
      <c r="N3" s="10">
        <f>IF(A3="","",IF(I3="Canceled","Canceled",IF(I3="Completed","Completed",IF(E3="","Missing due date",IF(NOT(ISNUMBER(E3)),"Invalid due date",IF(E3&lt;TODAY(),"Overdue",IF(E3=TODAY(),"Due today","Upcoming")))))))</f>
        <v/>
      </c>
      <c r="O3" s="10">
        <f>IF(COUNTA(A3:K3)=0,"",IF(OR(A3="",B3="",D3="",E3="",I3=""),"Missing core fields",IF(COUNTIF(Settings!$G$2:$G$4,D3)=0,"Unknown priority",IF(COUNTIF(Settings!$H$2:$H$5,I3)=0,"Unknown status",IF(NOT(ISNUMBER(E3)),"Invalid due date",IF(OR(E3&lt;Settings!$B$4,E3&gt;Settings!$B$5),"Due date outside bounds",IF(I3="Canceled","OK",IF(I3="Unscheduled","Needs scheduling",IF(OR(C3="",F3="",G3="",H3=""),"Incomplete plan",IF(COUNTIF(Settings!$D$2:$D$4,C3)=0,"Unknown supervisor",IF(OR(L3="",M3=""),"Invalid plan input",IF(OR(F3&lt;Settings!$B$4,F3&gt;Settings!$B$5),"Planned date outside bounds",IF(AND(I3="Completed",J3=""),"Missing completion date",IF(AND(J3&lt;&gt;"",NOT(ISNUMBER(J3))),"Invalid completion date","OK"))))))))))))))</f>
        <v/>
      </c>
      <c r="P3" s="11">
        <f>IF(OR(A3="",I3="Canceled",I3="Unscheduled",L3="",M3="",COUNTIF(Settings!$D$2:$D$4,C3)=0,COUNTIF(Settings!$H$2:$H$5,I3)=0),"",H3)</f>
        <v/>
      </c>
    </row>
    <row r="4" ht="42" customHeight="1">
      <c r="A4" s="2" t="inlineStr">
        <is>
          <t>VIS-03</t>
        </is>
      </c>
      <c r="B4" s="2" t="inlineStr">
        <is>
          <t>SITE-C</t>
        </is>
      </c>
      <c r="C4" s="2" t="inlineStr">
        <is>
          <t>SUP-A</t>
        </is>
      </c>
      <c r="D4" s="2" t="inlineStr">
        <is>
          <t>Routine</t>
        </is>
      </c>
      <c r="E4" s="21" t="n">
        <v>46294</v>
      </c>
      <c r="F4" s="21" t="n">
        <v>46293</v>
      </c>
      <c r="G4" s="22" t="n">
        <v>0.5416666666666666</v>
      </c>
      <c r="H4" s="5" t="n">
        <v>3</v>
      </c>
      <c r="I4" s="2" t="inlineStr">
        <is>
          <t>Planned</t>
        </is>
      </c>
      <c r="J4" s="21" t="n"/>
      <c r="K4" s="2" t="inlineStr">
        <is>
          <t>Fictional example: combined day-zero load exceeds capacity.</t>
        </is>
      </c>
      <c r="L4" s="23">
        <f>IF(OR(A4="",F4="",G4=""),"",IF(AND(ISNUMBER(F4),ISNUMBER(G4)),IF(AND(F4&gt;0,G4&gt;=0,G4&lt;=TIME(23,59,0)),F4+G4,""),""))</f>
        <v/>
      </c>
      <c r="M4" s="23">
        <f>IF(OR(L4="",H4=""),"",IF(ISNUMBER(H4),IF(AND(H4&gt;0,H4&lt;=Settings!$B$6),L4+H4/24,""),""))</f>
        <v/>
      </c>
      <c r="N4" s="7">
        <f>IF(A4="","",IF(I4="Canceled","Canceled",IF(I4="Completed","Completed",IF(E4="","Missing due date",IF(NOT(ISNUMBER(E4)),"Invalid due date",IF(E4&lt;TODAY(),"Overdue",IF(E4=TODAY(),"Due today","Upcoming")))))))</f>
        <v/>
      </c>
      <c r="O4" s="7">
        <f>IF(COUNTA(A4:K4)=0,"",IF(OR(A4="",B4="",D4="",E4="",I4=""),"Missing core fields",IF(COUNTIF(Settings!$G$2:$G$4,D4)=0,"Unknown priority",IF(COUNTIF(Settings!$H$2:$H$5,I4)=0,"Unknown status",IF(NOT(ISNUMBER(E4)),"Invalid due date",IF(OR(E4&lt;Settings!$B$4,E4&gt;Settings!$B$5),"Due date outside bounds",IF(I4="Canceled","OK",IF(I4="Unscheduled","Needs scheduling",IF(OR(C4="",F4="",G4="",H4=""),"Incomplete plan",IF(COUNTIF(Settings!$D$2:$D$4,C4)=0,"Unknown supervisor",IF(OR(L4="",M4=""),"Invalid plan input",IF(OR(F4&lt;Settings!$B$4,F4&gt;Settings!$B$5),"Planned date outside bounds",IF(AND(I4="Completed",J4=""),"Missing completion date",IF(AND(J4&lt;&gt;"",NOT(ISNUMBER(J4))),"Invalid completion date","OK"))))))))))))))</f>
        <v/>
      </c>
      <c r="P4" s="8">
        <f>IF(OR(A4="",I4="Canceled",I4="Unscheduled",L4="",M4="",COUNTIF(Settings!$D$2:$D$4,C4)=0,COUNTIF(Settings!$H$2:$H$5,I4)=0),"",H4)</f>
        <v/>
      </c>
    </row>
    <row r="5" ht="42" customHeight="1">
      <c r="A5" s="2" t="inlineStr">
        <is>
          <t>VIS-04</t>
        </is>
      </c>
      <c r="B5" s="2" t="inlineStr">
        <is>
          <t>SITE-D</t>
        </is>
      </c>
      <c r="C5" s="2" t="inlineStr">
        <is>
          <t>SUP-B</t>
        </is>
      </c>
      <c r="D5" s="2" t="inlineStr">
        <is>
          <t>Medium</t>
        </is>
      </c>
      <c r="E5" s="21" t="n">
        <v>46294</v>
      </c>
      <c r="F5" s="21" t="n">
        <v>46294</v>
      </c>
      <c r="G5" s="22" t="n">
        <v>0.375</v>
      </c>
      <c r="H5" s="5" t="n">
        <v>1.5</v>
      </c>
      <c r="I5" s="2" t="inlineStr">
        <is>
          <t>Planned</t>
        </is>
      </c>
      <c r="J5" s="21" t="n"/>
      <c r="K5" s="2" t="inlineStr">
        <is>
          <t>Fictional example: first day-one visit.</t>
        </is>
      </c>
      <c r="L5" s="24">
        <f>IF(OR(A5="",F5="",G5=""),"",IF(AND(ISNUMBER(F5),ISNUMBER(G5)),IF(AND(F5&gt;0,G5&gt;=0,G5&lt;=TIME(23,59,0)),F5+G5,""),""))</f>
        <v/>
      </c>
      <c r="M5" s="24">
        <f>IF(OR(L5="",H5=""),"",IF(ISNUMBER(H5),IF(AND(H5&gt;0,H5&lt;=Settings!$B$6),L5+H5/24,""),""))</f>
        <v/>
      </c>
      <c r="N5" s="10">
        <f>IF(A5="","",IF(I5="Canceled","Canceled",IF(I5="Completed","Completed",IF(E5="","Missing due date",IF(NOT(ISNUMBER(E5)),"Invalid due date",IF(E5&lt;TODAY(),"Overdue",IF(E5=TODAY(),"Due today","Upcoming")))))))</f>
        <v/>
      </c>
      <c r="O5" s="10">
        <f>IF(COUNTA(A5:K5)=0,"",IF(OR(A5="",B5="",D5="",E5="",I5=""),"Missing core fields",IF(COUNTIF(Settings!$G$2:$G$4,D5)=0,"Unknown priority",IF(COUNTIF(Settings!$H$2:$H$5,I5)=0,"Unknown status",IF(NOT(ISNUMBER(E5)),"Invalid due date",IF(OR(E5&lt;Settings!$B$4,E5&gt;Settings!$B$5),"Due date outside bounds",IF(I5="Canceled","OK",IF(I5="Unscheduled","Needs scheduling",IF(OR(C5="",F5="",G5="",H5=""),"Incomplete plan",IF(COUNTIF(Settings!$D$2:$D$4,C5)=0,"Unknown supervisor",IF(OR(L5="",M5=""),"Invalid plan input",IF(OR(F5&lt;Settings!$B$4,F5&gt;Settings!$B$5),"Planned date outside bounds",IF(AND(I5="Completed",J5=""),"Missing completion date",IF(AND(J5&lt;&gt;"",NOT(ISNUMBER(J5))),"Invalid completion date","OK"))))))))))))))</f>
        <v/>
      </c>
      <c r="P5" s="11">
        <f>IF(OR(A5="",I5="Canceled",I5="Unscheduled",L5="",M5="",COUNTIF(Settings!$D$2:$D$4,C5)=0,COUNTIF(Settings!$H$2:$H$5,I5)=0),"",H5)</f>
        <v/>
      </c>
    </row>
    <row r="6" ht="42" customHeight="1">
      <c r="A6" s="2" t="inlineStr">
        <is>
          <t>VIS-05</t>
        </is>
      </c>
      <c r="B6" s="2" t="inlineStr">
        <is>
          <t>SITE-E</t>
        </is>
      </c>
      <c r="C6" s="2" t="inlineStr">
        <is>
          <t>SUP-B</t>
        </is>
      </c>
      <c r="D6" s="2" t="inlineStr">
        <is>
          <t>Routine</t>
        </is>
      </c>
      <c r="E6" s="21" t="n">
        <v>46295</v>
      </c>
      <c r="F6" s="21" t="n">
        <v>46294</v>
      </c>
      <c r="G6" s="22" t="n">
        <v>0.5416666666666666</v>
      </c>
      <c r="H6" s="5" t="n">
        <v>1.5</v>
      </c>
      <c r="I6" s="2" t="inlineStr">
        <is>
          <t>Planned</t>
        </is>
      </c>
      <c r="J6" s="21" t="n"/>
      <c r="K6" s="2" t="inlineStr">
        <is>
          <t>Fictional example: second day-one visit.</t>
        </is>
      </c>
      <c r="L6" s="23">
        <f>IF(OR(A6="",F6="",G6=""),"",IF(AND(ISNUMBER(F6),ISNUMBER(G6)),IF(AND(F6&gt;0,G6&gt;=0,G6&lt;=TIME(23,59,0)),F6+G6,""),""))</f>
        <v/>
      </c>
      <c r="M6" s="23">
        <f>IF(OR(L6="",H6=""),"",IF(ISNUMBER(H6),IF(AND(H6&gt;0,H6&lt;=Settings!$B$6),L6+H6/24,""),""))</f>
        <v/>
      </c>
      <c r="N6" s="7">
        <f>IF(A6="","",IF(I6="Canceled","Canceled",IF(I6="Completed","Completed",IF(E6="","Missing due date",IF(NOT(ISNUMBER(E6)),"Invalid due date",IF(E6&lt;TODAY(),"Overdue",IF(E6=TODAY(),"Due today","Upcoming")))))))</f>
        <v/>
      </c>
      <c r="O6" s="7">
        <f>IF(COUNTA(A6:K6)=0,"",IF(OR(A6="",B6="",D6="",E6="",I6=""),"Missing core fields",IF(COUNTIF(Settings!$G$2:$G$4,D6)=0,"Unknown priority",IF(COUNTIF(Settings!$H$2:$H$5,I6)=0,"Unknown status",IF(NOT(ISNUMBER(E6)),"Invalid due date",IF(OR(E6&lt;Settings!$B$4,E6&gt;Settings!$B$5),"Due date outside bounds",IF(I6="Canceled","OK",IF(I6="Unscheduled","Needs scheduling",IF(OR(C6="",F6="",G6="",H6=""),"Incomplete plan",IF(COUNTIF(Settings!$D$2:$D$4,C6)=0,"Unknown supervisor",IF(OR(L6="",M6=""),"Invalid plan input",IF(OR(F6&lt;Settings!$B$4,F6&gt;Settings!$B$5),"Planned date outside bounds",IF(AND(I6="Completed",J6=""),"Missing completion date",IF(AND(J6&lt;&gt;"",NOT(ISNUMBER(J6))),"Invalid completion date","OK"))))))))))))))</f>
        <v/>
      </c>
      <c r="P6" s="8">
        <f>IF(OR(A6="",I6="Canceled",I6="Unscheduled",L6="",M6="",COUNTIF(Settings!$D$2:$D$4,C6)=0,COUNTIF(Settings!$H$2:$H$5,I6)=0),"",H6)</f>
        <v/>
      </c>
    </row>
    <row r="7" ht="42" customHeight="1">
      <c r="A7" s="2" t="inlineStr">
        <is>
          <t>VIS-06</t>
        </is>
      </c>
      <c r="B7" s="2" t="inlineStr">
        <is>
          <t>SITE-F</t>
        </is>
      </c>
      <c r="C7" s="2" t="n"/>
      <c r="D7" s="2" t="inlineStr">
        <is>
          <t>High</t>
        </is>
      </c>
      <c r="E7" s="21" t="n">
        <v>46291</v>
      </c>
      <c r="F7" s="21" t="n"/>
      <c r="G7" s="22" t="n"/>
      <c r="H7" s="5" t="n"/>
      <c r="I7" s="2" t="inlineStr">
        <is>
          <t>Unscheduled</t>
        </is>
      </c>
      <c r="J7" s="21" t="n"/>
      <c r="K7" s="2" t="inlineStr">
        <is>
          <t>Fictional example: overdue; supervisor and schedule not assigned.</t>
        </is>
      </c>
      <c r="L7" s="24">
        <f>IF(OR(A7="",F7="",G7=""),"",IF(AND(ISNUMBER(F7),ISNUMBER(G7)),IF(AND(F7&gt;0,G7&gt;=0,G7&lt;=TIME(23,59,0)),F7+G7,""),""))</f>
        <v/>
      </c>
      <c r="M7" s="24">
        <f>IF(OR(L7="",H7=""),"",IF(ISNUMBER(H7),IF(AND(H7&gt;0,H7&lt;=Settings!$B$6),L7+H7/24,""),""))</f>
        <v/>
      </c>
      <c r="N7" s="10">
        <f>IF(A7="","",IF(I7="Canceled","Canceled",IF(I7="Completed","Completed",IF(E7="","Missing due date",IF(NOT(ISNUMBER(E7)),"Invalid due date",IF(E7&lt;TODAY(),"Overdue",IF(E7=TODAY(),"Due today","Upcoming")))))))</f>
        <v/>
      </c>
      <c r="O7" s="10">
        <f>IF(COUNTA(A7:K7)=0,"",IF(OR(A7="",B7="",D7="",E7="",I7=""),"Missing core fields",IF(COUNTIF(Settings!$G$2:$G$4,D7)=0,"Unknown priority",IF(COUNTIF(Settings!$H$2:$H$5,I7)=0,"Unknown status",IF(NOT(ISNUMBER(E7)),"Invalid due date",IF(OR(E7&lt;Settings!$B$4,E7&gt;Settings!$B$5),"Due date outside bounds",IF(I7="Canceled","OK",IF(I7="Unscheduled","Needs scheduling",IF(OR(C7="",F7="",G7="",H7=""),"Incomplete plan",IF(COUNTIF(Settings!$D$2:$D$4,C7)=0,"Unknown supervisor",IF(OR(L7="",M7=""),"Invalid plan input",IF(OR(F7&lt;Settings!$B$4,F7&gt;Settings!$B$5),"Planned date outside bounds",IF(AND(I7="Completed",J7=""),"Missing completion date",IF(AND(J7&lt;&gt;"",NOT(ISNUMBER(J7))),"Invalid completion date","OK"))))))))))))))</f>
        <v/>
      </c>
      <c r="P7" s="11">
        <f>IF(OR(A7="",I7="Canceled",I7="Unscheduled",L7="",M7="",COUNTIF(Settings!$D$2:$D$4,C7)=0,COUNTIF(Settings!$H$2:$H$5,I7)=0),"",H7)</f>
        <v/>
      </c>
    </row>
    <row r="8" ht="42" customHeight="1">
      <c r="A8" s="2" t="inlineStr">
        <is>
          <t>VIS-07</t>
        </is>
      </c>
      <c r="B8" s="2" t="inlineStr">
        <is>
          <t>SITE-G</t>
        </is>
      </c>
      <c r="C8" s="2" t="inlineStr">
        <is>
          <t>SUP-A</t>
        </is>
      </c>
      <c r="D8" s="2" t="inlineStr">
        <is>
          <t>Routine</t>
        </is>
      </c>
      <c r="E8" s="21" t="n">
        <v>46293</v>
      </c>
      <c r="F8" s="21" t="n">
        <v>46293</v>
      </c>
      <c r="G8" s="22" t="n">
        <v>0.7083333333333334</v>
      </c>
      <c r="H8" s="5" t="n">
        <v>2</v>
      </c>
      <c r="I8" s="2" t="inlineStr">
        <is>
          <t>Canceled</t>
        </is>
      </c>
      <c r="J8" s="21" t="n"/>
      <c r="K8" s="2" t="inlineStr">
        <is>
          <t>Fictional example: canceled visit contributes no planned hours.</t>
        </is>
      </c>
      <c r="L8" s="23">
        <f>IF(OR(A8="",F8="",G8=""),"",IF(AND(ISNUMBER(F8),ISNUMBER(G8)),IF(AND(F8&gt;0,G8&gt;=0,G8&lt;=TIME(23,59,0)),F8+G8,""),""))</f>
        <v/>
      </c>
      <c r="M8" s="23">
        <f>IF(OR(L8="",H8=""),"",IF(ISNUMBER(H8),IF(AND(H8&gt;0,H8&lt;=Settings!$B$6),L8+H8/24,""),""))</f>
        <v/>
      </c>
      <c r="N8" s="7">
        <f>IF(A8="","",IF(I8="Canceled","Canceled",IF(I8="Completed","Completed",IF(E8="","Missing due date",IF(NOT(ISNUMBER(E8)),"Invalid due date",IF(E8&lt;TODAY(),"Overdue",IF(E8=TODAY(),"Due today","Upcoming")))))))</f>
        <v/>
      </c>
      <c r="O8" s="7">
        <f>IF(COUNTA(A8:K8)=0,"",IF(OR(A8="",B8="",D8="",E8="",I8=""),"Missing core fields",IF(COUNTIF(Settings!$G$2:$G$4,D8)=0,"Unknown priority",IF(COUNTIF(Settings!$H$2:$H$5,I8)=0,"Unknown status",IF(NOT(ISNUMBER(E8)),"Invalid due date",IF(OR(E8&lt;Settings!$B$4,E8&gt;Settings!$B$5),"Due date outside bounds",IF(I8="Canceled","OK",IF(I8="Unscheduled","Needs scheduling",IF(OR(C8="",F8="",G8="",H8=""),"Incomplete plan",IF(COUNTIF(Settings!$D$2:$D$4,C8)=0,"Unknown supervisor",IF(OR(L8="",M8=""),"Invalid plan input",IF(OR(F8&lt;Settings!$B$4,F8&gt;Settings!$B$5),"Planned date outside bounds",IF(AND(I8="Completed",J8=""),"Missing completion date",IF(AND(J8&lt;&gt;"",NOT(ISNUMBER(J8))),"Invalid completion date","OK"))))))))))))))</f>
        <v/>
      </c>
      <c r="P8" s="8">
        <f>IF(OR(A8="",I8="Canceled",I8="Unscheduled",L8="",M8="",COUNTIF(Settings!$D$2:$D$4,C8)=0,COUNTIF(Settings!$H$2:$H$5,I8)=0),"",H8)</f>
        <v/>
      </c>
    </row>
    <row r="9" ht="42" customHeight="1">
      <c r="A9" s="2" t="inlineStr">
        <is>
          <t>VIS-08</t>
        </is>
      </c>
      <c r="B9" s="2" t="inlineStr">
        <is>
          <t>SITE-H</t>
        </is>
      </c>
      <c r="C9" s="2" t="inlineStr">
        <is>
          <t>SUP-C</t>
        </is>
      </c>
      <c r="D9" s="2" t="inlineStr">
        <is>
          <t>Medium</t>
        </is>
      </c>
      <c r="E9" s="21" t="n">
        <v>46293</v>
      </c>
      <c r="F9" s="21" t="n">
        <v>46293</v>
      </c>
      <c r="G9" s="22" t="n">
        <v>0.375</v>
      </c>
      <c r="H9" s="5" t="n">
        <v>1</v>
      </c>
      <c r="I9" s="2" t="inlineStr">
        <is>
          <t>Completed</t>
        </is>
      </c>
      <c r="J9" s="21" t="n">
        <v>46293</v>
      </c>
      <c r="K9" s="2" t="inlineStr">
        <is>
          <t>Fictional example: manually recorded completion, not attendance evidence.</t>
        </is>
      </c>
      <c r="L9" s="24">
        <f>IF(OR(A9="",F9="",G9=""),"",IF(AND(ISNUMBER(F9),ISNUMBER(G9)),IF(AND(F9&gt;0,G9&gt;=0,G9&lt;=TIME(23,59,0)),F9+G9,""),""))</f>
        <v/>
      </c>
      <c r="M9" s="24">
        <f>IF(OR(L9="",H9=""),"",IF(ISNUMBER(H9),IF(AND(H9&gt;0,H9&lt;=Settings!$B$6),L9+H9/24,""),""))</f>
        <v/>
      </c>
      <c r="N9" s="10">
        <f>IF(A9="","",IF(I9="Canceled","Canceled",IF(I9="Completed","Completed",IF(E9="","Missing due date",IF(NOT(ISNUMBER(E9)),"Invalid due date",IF(E9&lt;TODAY(),"Overdue",IF(E9=TODAY(),"Due today","Upcoming")))))))</f>
        <v/>
      </c>
      <c r="O9" s="10">
        <f>IF(COUNTA(A9:K9)=0,"",IF(OR(A9="",B9="",D9="",E9="",I9=""),"Missing core fields",IF(COUNTIF(Settings!$G$2:$G$4,D9)=0,"Unknown priority",IF(COUNTIF(Settings!$H$2:$H$5,I9)=0,"Unknown status",IF(NOT(ISNUMBER(E9)),"Invalid due date",IF(OR(E9&lt;Settings!$B$4,E9&gt;Settings!$B$5),"Due date outside bounds",IF(I9="Canceled","OK",IF(I9="Unscheduled","Needs scheduling",IF(OR(C9="",F9="",G9="",H9=""),"Incomplete plan",IF(COUNTIF(Settings!$D$2:$D$4,C9)=0,"Unknown supervisor",IF(OR(L9="",M9=""),"Invalid plan input",IF(OR(F9&lt;Settings!$B$4,F9&gt;Settings!$B$5),"Planned date outside bounds",IF(AND(I9="Completed",J9=""),"Missing completion date",IF(AND(J9&lt;&gt;"",NOT(ISNUMBER(J9))),"Invalid completion date","OK"))))))))))))))</f>
        <v/>
      </c>
      <c r="P9" s="11">
        <f>IF(OR(A9="",I9="Canceled",I9="Unscheduled",L9="",M9="",COUNTIF(Settings!$D$2:$D$4,C9)=0,COUNTIF(Settings!$H$2:$H$5,I9)=0),"",H9)</f>
        <v/>
      </c>
    </row>
    <row r="10" ht="42" customHeight="1">
      <c r="A10" s="2" t="inlineStr">
        <is>
          <t>VIS-09</t>
        </is>
      </c>
      <c r="B10" s="2" t="inlineStr">
        <is>
          <t>SITE-I</t>
        </is>
      </c>
      <c r="C10" s="2" t="inlineStr">
        <is>
          <t>SUP-C</t>
        </is>
      </c>
      <c r="D10" s="2" t="inlineStr">
        <is>
          <t>High</t>
        </is>
      </c>
      <c r="E10" s="21" t="n">
        <v>46295</v>
      </c>
      <c r="F10" s="21" t="n">
        <v>46295</v>
      </c>
      <c r="G10" s="22" t="n">
        <v>0.9583333333333334</v>
      </c>
      <c r="H10" s="5" t="n">
        <v>2</v>
      </c>
      <c r="I10" s="2" t="inlineStr">
        <is>
          <t>Planned</t>
        </is>
      </c>
      <c r="J10" s="21" t="n"/>
      <c r="K10" s="2" t="inlineStr">
        <is>
          <t>Fictional example: overnight visit ends on day three at 01:00.</t>
        </is>
      </c>
      <c r="L10" s="23">
        <f>IF(OR(A10="",F10="",G10=""),"",IF(AND(ISNUMBER(F10),ISNUMBER(G10)),IF(AND(F10&gt;0,G10&gt;=0,G10&lt;=TIME(23,59,0)),F10+G10,""),""))</f>
        <v/>
      </c>
      <c r="M10" s="23">
        <f>IF(OR(L10="",H10=""),"",IF(ISNUMBER(H10),IF(AND(H10&gt;0,H10&lt;=Settings!$B$6),L10+H10/24,""),""))</f>
        <v/>
      </c>
      <c r="N10" s="7">
        <f>IF(A10="","",IF(I10="Canceled","Canceled",IF(I10="Completed","Completed",IF(E10="","Missing due date",IF(NOT(ISNUMBER(E10)),"Invalid due date",IF(E10&lt;TODAY(),"Overdue",IF(E10=TODAY(),"Due today","Upcoming")))))))</f>
        <v/>
      </c>
      <c r="O10" s="7">
        <f>IF(COUNTA(A10:K10)=0,"",IF(OR(A10="",B10="",D10="",E10="",I10=""),"Missing core fields",IF(COUNTIF(Settings!$G$2:$G$4,D10)=0,"Unknown priority",IF(COUNTIF(Settings!$H$2:$H$5,I10)=0,"Unknown status",IF(NOT(ISNUMBER(E10)),"Invalid due date",IF(OR(E10&lt;Settings!$B$4,E10&gt;Settings!$B$5),"Due date outside bounds",IF(I10="Canceled","OK",IF(I10="Unscheduled","Needs scheduling",IF(OR(C10="",F10="",G10="",H10=""),"Incomplete plan",IF(COUNTIF(Settings!$D$2:$D$4,C10)=0,"Unknown supervisor",IF(OR(L10="",M10=""),"Invalid plan input",IF(OR(F10&lt;Settings!$B$4,F10&gt;Settings!$B$5),"Planned date outside bounds",IF(AND(I10="Completed",J10=""),"Missing completion date",IF(AND(J10&lt;&gt;"",NOT(ISNUMBER(J10))),"Invalid completion date","OK"))))))))))))))</f>
        <v/>
      </c>
      <c r="P10" s="8">
        <f>IF(OR(A10="",I10="Canceled",I10="Unscheduled",L10="",M10="",COUNTIF(Settings!$D$2:$D$4,C10)=0,COUNTIF(Settings!$H$2:$H$5,I10)=0),"",H10)</f>
        <v/>
      </c>
    </row>
    <row r="11" ht="42" customHeight="1">
      <c r="A11" s="2" t="inlineStr">
        <is>
          <t>VIS-10</t>
        </is>
      </c>
      <c r="B11" s="2" t="inlineStr">
        <is>
          <t>SITE-J</t>
        </is>
      </c>
      <c r="C11" s="2" t="inlineStr">
        <is>
          <t>SUP-B</t>
        </is>
      </c>
      <c r="D11" s="2" t="inlineStr">
        <is>
          <t>Medium</t>
        </is>
      </c>
      <c r="E11" s="21" t="n">
        <v>46294</v>
      </c>
      <c r="F11" s="21" t="n">
        <v>46294</v>
      </c>
      <c r="G11" s="22" t="n">
        <v>0.625</v>
      </c>
      <c r="H11" s="5" t="n"/>
      <c r="I11" s="2" t="inlineStr">
        <is>
          <t>Planned</t>
        </is>
      </c>
      <c r="J11" s="21" t="n"/>
      <c r="K11" s="2" t="inlineStr">
        <is>
          <t>Fictional example: duration missing; excluded from planned hours.</t>
        </is>
      </c>
      <c r="L11" s="24">
        <f>IF(OR(A11="",F11="",G11=""),"",IF(AND(ISNUMBER(F11),ISNUMBER(G11)),IF(AND(F11&gt;0,G11&gt;=0,G11&lt;=TIME(23,59,0)),F11+G11,""),""))</f>
        <v/>
      </c>
      <c r="M11" s="24">
        <f>IF(OR(L11="",H11=""),"",IF(ISNUMBER(H11),IF(AND(H11&gt;0,H11&lt;=Settings!$B$6),L11+H11/24,""),""))</f>
        <v/>
      </c>
      <c r="N11" s="10">
        <f>IF(A11="","",IF(I11="Canceled","Canceled",IF(I11="Completed","Completed",IF(E11="","Missing due date",IF(NOT(ISNUMBER(E11)),"Invalid due date",IF(E11&lt;TODAY(),"Overdue",IF(E11=TODAY(),"Due today","Upcoming")))))))</f>
        <v/>
      </c>
      <c r="O11" s="10">
        <f>IF(COUNTA(A11:K11)=0,"",IF(OR(A11="",B11="",D11="",E11="",I11=""),"Missing core fields",IF(COUNTIF(Settings!$G$2:$G$4,D11)=0,"Unknown priority",IF(COUNTIF(Settings!$H$2:$H$5,I11)=0,"Unknown status",IF(NOT(ISNUMBER(E11)),"Invalid due date",IF(OR(E11&lt;Settings!$B$4,E11&gt;Settings!$B$5),"Due date outside bounds",IF(I11="Canceled","OK",IF(I11="Unscheduled","Needs scheduling",IF(OR(C11="",F11="",G11="",H11=""),"Incomplete plan",IF(COUNTIF(Settings!$D$2:$D$4,C11)=0,"Unknown supervisor",IF(OR(L11="",M11=""),"Invalid plan input",IF(OR(F11&lt;Settings!$B$4,F11&gt;Settings!$B$5),"Planned date outside bounds",IF(AND(I11="Completed",J11=""),"Missing completion date",IF(AND(J11&lt;&gt;"",NOT(ISNUMBER(J11))),"Invalid completion date","OK"))))))))))))))</f>
        <v/>
      </c>
      <c r="P11" s="11">
        <f>IF(OR(A11="",I11="Canceled",I11="Unscheduled",L11="",M11="",COUNTIF(Settings!$D$2:$D$4,C11)=0,COUNTIF(Settings!$H$2:$H$5,I11)=0),"",H11)</f>
        <v/>
      </c>
    </row>
    <row r="12" ht="42" customHeight="1">
      <c r="A12" s="2" t="n"/>
      <c r="B12" s="2" t="n"/>
      <c r="C12" s="2" t="n"/>
      <c r="D12" s="2" t="n"/>
      <c r="E12" s="21" t="n"/>
      <c r="F12" s="21" t="n"/>
      <c r="G12" s="22" t="n"/>
      <c r="H12" s="5" t="n"/>
      <c r="I12" s="2" t="n"/>
      <c r="J12" s="21" t="n"/>
      <c r="K12" s="2" t="n"/>
      <c r="L12" s="23">
        <f>IF(OR(A12="",F12="",G12=""),"",IF(AND(ISNUMBER(F12),ISNUMBER(G12)),IF(AND(F12&gt;0,G12&gt;=0,G12&lt;=TIME(23,59,0)),F12+G12,""),""))</f>
        <v/>
      </c>
      <c r="M12" s="23">
        <f>IF(OR(L12="",H12=""),"",IF(ISNUMBER(H12),IF(AND(H12&gt;0,H12&lt;=Settings!$B$6),L12+H12/24,""),""))</f>
        <v/>
      </c>
      <c r="N12" s="7">
        <f>IF(A12="","",IF(I12="Canceled","Canceled",IF(I12="Completed","Completed",IF(E12="","Missing due date",IF(NOT(ISNUMBER(E12)),"Invalid due date",IF(E12&lt;TODAY(),"Overdue",IF(E12=TODAY(),"Due today","Upcoming")))))))</f>
        <v/>
      </c>
      <c r="O12" s="7">
        <f>IF(COUNTA(A12:K12)=0,"",IF(OR(A12="",B12="",D12="",E12="",I12=""),"Missing core fields",IF(COUNTIF(Settings!$G$2:$G$4,D12)=0,"Unknown priority",IF(COUNTIF(Settings!$H$2:$H$5,I12)=0,"Unknown status",IF(NOT(ISNUMBER(E12)),"Invalid due date",IF(OR(E12&lt;Settings!$B$4,E12&gt;Settings!$B$5),"Due date outside bounds",IF(I12="Canceled","OK",IF(I12="Unscheduled","Needs scheduling",IF(OR(C12="",F12="",G12="",H12=""),"Incomplete plan",IF(COUNTIF(Settings!$D$2:$D$4,C12)=0,"Unknown supervisor",IF(OR(L12="",M12=""),"Invalid plan input",IF(OR(F12&lt;Settings!$B$4,F12&gt;Settings!$B$5),"Planned date outside bounds",IF(AND(I12="Completed",J12=""),"Missing completion date",IF(AND(J12&lt;&gt;"",NOT(ISNUMBER(J12))),"Invalid completion date","OK"))))))))))))))</f>
        <v/>
      </c>
      <c r="P12" s="8">
        <f>IF(OR(A12="",I12="Canceled",I12="Unscheduled",L12="",M12="",COUNTIF(Settings!$D$2:$D$4,C12)=0,COUNTIF(Settings!$H$2:$H$5,I12)=0),"",H12)</f>
        <v/>
      </c>
    </row>
    <row r="13" ht="42" customHeight="1">
      <c r="A13" s="2" t="n"/>
      <c r="B13" s="2" t="n"/>
      <c r="C13" s="2" t="n"/>
      <c r="D13" s="2" t="n"/>
      <c r="E13" s="21" t="n"/>
      <c r="F13" s="21" t="n"/>
      <c r="G13" s="22" t="n"/>
      <c r="H13" s="5" t="n"/>
      <c r="I13" s="2" t="n"/>
      <c r="J13" s="21" t="n"/>
      <c r="K13" s="2" t="n"/>
      <c r="L13" s="24">
        <f>IF(OR(A13="",F13="",G13=""),"",IF(AND(ISNUMBER(F13),ISNUMBER(G13)),IF(AND(F13&gt;0,G13&gt;=0,G13&lt;=TIME(23,59,0)),F13+G13,""),""))</f>
        <v/>
      </c>
      <c r="M13" s="24">
        <f>IF(OR(L13="",H13=""),"",IF(ISNUMBER(H13),IF(AND(H13&gt;0,H13&lt;=Settings!$B$6),L13+H13/24,""),""))</f>
        <v/>
      </c>
      <c r="N13" s="10">
        <f>IF(A13="","",IF(I13="Canceled","Canceled",IF(I13="Completed","Completed",IF(E13="","Missing due date",IF(NOT(ISNUMBER(E13)),"Invalid due date",IF(E13&lt;TODAY(),"Overdue",IF(E13=TODAY(),"Due today","Upcoming")))))))</f>
        <v/>
      </c>
      <c r="O13" s="10">
        <f>IF(COUNTA(A13:K13)=0,"",IF(OR(A13="",B13="",D13="",E13="",I13=""),"Missing core fields",IF(COUNTIF(Settings!$G$2:$G$4,D13)=0,"Unknown priority",IF(COUNTIF(Settings!$H$2:$H$5,I13)=0,"Unknown status",IF(NOT(ISNUMBER(E13)),"Invalid due date",IF(OR(E13&lt;Settings!$B$4,E13&gt;Settings!$B$5),"Due date outside bounds",IF(I13="Canceled","OK",IF(I13="Unscheduled","Needs scheduling",IF(OR(C13="",F13="",G13="",H13=""),"Incomplete plan",IF(COUNTIF(Settings!$D$2:$D$4,C13)=0,"Unknown supervisor",IF(OR(L13="",M13=""),"Invalid plan input",IF(OR(F13&lt;Settings!$B$4,F13&gt;Settings!$B$5),"Planned date outside bounds",IF(AND(I13="Completed",J13=""),"Missing completion date",IF(AND(J13&lt;&gt;"",NOT(ISNUMBER(J13))),"Invalid completion date","OK"))))))))))))))</f>
        <v/>
      </c>
      <c r="P13" s="11">
        <f>IF(OR(A13="",I13="Canceled",I13="Unscheduled",L13="",M13="",COUNTIF(Settings!$D$2:$D$4,C13)=0,COUNTIF(Settings!$H$2:$H$5,I13)=0),"",H13)</f>
        <v/>
      </c>
    </row>
    <row r="14" ht="42" customHeight="1">
      <c r="A14" s="2" t="n"/>
      <c r="B14" s="2" t="n"/>
      <c r="C14" s="2" t="n"/>
      <c r="D14" s="2" t="n"/>
      <c r="E14" s="21" t="n"/>
      <c r="F14" s="21" t="n"/>
      <c r="G14" s="22" t="n"/>
      <c r="H14" s="5" t="n"/>
      <c r="I14" s="2" t="n"/>
      <c r="J14" s="21" t="n"/>
      <c r="K14" s="2" t="n"/>
      <c r="L14" s="23">
        <f>IF(OR(A14="",F14="",G14=""),"",IF(AND(ISNUMBER(F14),ISNUMBER(G14)),IF(AND(F14&gt;0,G14&gt;=0,G14&lt;=TIME(23,59,0)),F14+G14,""),""))</f>
        <v/>
      </c>
      <c r="M14" s="23">
        <f>IF(OR(L14="",H14=""),"",IF(ISNUMBER(H14),IF(AND(H14&gt;0,H14&lt;=Settings!$B$6),L14+H14/24,""),""))</f>
        <v/>
      </c>
      <c r="N14" s="7">
        <f>IF(A14="","",IF(I14="Canceled","Canceled",IF(I14="Completed","Completed",IF(E14="","Missing due date",IF(NOT(ISNUMBER(E14)),"Invalid due date",IF(E14&lt;TODAY(),"Overdue",IF(E14=TODAY(),"Due today","Upcoming")))))))</f>
        <v/>
      </c>
      <c r="O14" s="7">
        <f>IF(COUNTA(A14:K14)=0,"",IF(OR(A14="",B14="",D14="",E14="",I14=""),"Missing core fields",IF(COUNTIF(Settings!$G$2:$G$4,D14)=0,"Unknown priority",IF(COUNTIF(Settings!$H$2:$H$5,I14)=0,"Unknown status",IF(NOT(ISNUMBER(E14)),"Invalid due date",IF(OR(E14&lt;Settings!$B$4,E14&gt;Settings!$B$5),"Due date outside bounds",IF(I14="Canceled","OK",IF(I14="Unscheduled","Needs scheduling",IF(OR(C14="",F14="",G14="",H14=""),"Incomplete plan",IF(COUNTIF(Settings!$D$2:$D$4,C14)=0,"Unknown supervisor",IF(OR(L14="",M14=""),"Invalid plan input",IF(OR(F14&lt;Settings!$B$4,F14&gt;Settings!$B$5),"Planned date outside bounds",IF(AND(I14="Completed",J14=""),"Missing completion date",IF(AND(J14&lt;&gt;"",NOT(ISNUMBER(J14))),"Invalid completion date","OK"))))))))))))))</f>
        <v/>
      </c>
      <c r="P14" s="8">
        <f>IF(OR(A14="",I14="Canceled",I14="Unscheduled",L14="",M14="",COUNTIF(Settings!$D$2:$D$4,C14)=0,COUNTIF(Settings!$H$2:$H$5,I14)=0),"",H14)</f>
        <v/>
      </c>
    </row>
    <row r="15" ht="42" customHeight="1">
      <c r="A15" s="2" t="n"/>
      <c r="B15" s="2" t="n"/>
      <c r="C15" s="2" t="n"/>
      <c r="D15" s="2" t="n"/>
      <c r="E15" s="21" t="n"/>
      <c r="F15" s="21" t="n"/>
      <c r="G15" s="22" t="n"/>
      <c r="H15" s="5" t="n"/>
      <c r="I15" s="2" t="n"/>
      <c r="J15" s="21" t="n"/>
      <c r="K15" s="2" t="n"/>
      <c r="L15" s="24">
        <f>IF(OR(A15="",F15="",G15=""),"",IF(AND(ISNUMBER(F15),ISNUMBER(G15)),IF(AND(F15&gt;0,G15&gt;=0,G15&lt;=TIME(23,59,0)),F15+G15,""),""))</f>
        <v/>
      </c>
      <c r="M15" s="24">
        <f>IF(OR(L15="",H15=""),"",IF(ISNUMBER(H15),IF(AND(H15&gt;0,H15&lt;=Settings!$B$6),L15+H15/24,""),""))</f>
        <v/>
      </c>
      <c r="N15" s="10">
        <f>IF(A15="","",IF(I15="Canceled","Canceled",IF(I15="Completed","Completed",IF(E15="","Missing due date",IF(NOT(ISNUMBER(E15)),"Invalid due date",IF(E15&lt;TODAY(),"Overdue",IF(E15=TODAY(),"Due today","Upcoming")))))))</f>
        <v/>
      </c>
      <c r="O15" s="10">
        <f>IF(COUNTA(A15:K15)=0,"",IF(OR(A15="",B15="",D15="",E15="",I15=""),"Missing core fields",IF(COUNTIF(Settings!$G$2:$G$4,D15)=0,"Unknown priority",IF(COUNTIF(Settings!$H$2:$H$5,I15)=0,"Unknown status",IF(NOT(ISNUMBER(E15)),"Invalid due date",IF(OR(E15&lt;Settings!$B$4,E15&gt;Settings!$B$5),"Due date outside bounds",IF(I15="Canceled","OK",IF(I15="Unscheduled","Needs scheduling",IF(OR(C15="",F15="",G15="",H15=""),"Incomplete plan",IF(COUNTIF(Settings!$D$2:$D$4,C15)=0,"Unknown supervisor",IF(OR(L15="",M15=""),"Invalid plan input",IF(OR(F15&lt;Settings!$B$4,F15&gt;Settings!$B$5),"Planned date outside bounds",IF(AND(I15="Completed",J15=""),"Missing completion date",IF(AND(J15&lt;&gt;"",NOT(ISNUMBER(J15))),"Invalid completion date","OK"))))))))))))))</f>
        <v/>
      </c>
      <c r="P15" s="11">
        <f>IF(OR(A15="",I15="Canceled",I15="Unscheduled",L15="",M15="",COUNTIF(Settings!$D$2:$D$4,C15)=0,COUNTIF(Settings!$H$2:$H$5,I15)=0),"",H15)</f>
        <v/>
      </c>
    </row>
    <row r="16" ht="42" customHeight="1">
      <c r="A16" s="2" t="n"/>
      <c r="B16" s="2" t="n"/>
      <c r="C16" s="2" t="n"/>
      <c r="D16" s="2" t="n"/>
      <c r="E16" s="21" t="n"/>
      <c r="F16" s="21" t="n"/>
      <c r="G16" s="22" t="n"/>
      <c r="H16" s="5" t="n"/>
      <c r="I16" s="2" t="n"/>
      <c r="J16" s="21" t="n"/>
      <c r="K16" s="2" t="n"/>
      <c r="L16" s="23">
        <f>IF(OR(A16="",F16="",G16=""),"",IF(AND(ISNUMBER(F16),ISNUMBER(G16)),IF(AND(F16&gt;0,G16&gt;=0,G16&lt;=TIME(23,59,0)),F16+G16,""),""))</f>
        <v/>
      </c>
      <c r="M16" s="23">
        <f>IF(OR(L16="",H16=""),"",IF(ISNUMBER(H16),IF(AND(H16&gt;0,H16&lt;=Settings!$B$6),L16+H16/24,""),""))</f>
        <v/>
      </c>
      <c r="N16" s="7">
        <f>IF(A16="","",IF(I16="Canceled","Canceled",IF(I16="Completed","Completed",IF(E16="","Missing due date",IF(NOT(ISNUMBER(E16)),"Invalid due date",IF(E16&lt;TODAY(),"Overdue",IF(E16=TODAY(),"Due today","Upcoming")))))))</f>
        <v/>
      </c>
      <c r="O16" s="7">
        <f>IF(COUNTA(A16:K16)=0,"",IF(OR(A16="",B16="",D16="",E16="",I16=""),"Missing core fields",IF(COUNTIF(Settings!$G$2:$G$4,D16)=0,"Unknown priority",IF(COUNTIF(Settings!$H$2:$H$5,I16)=0,"Unknown status",IF(NOT(ISNUMBER(E16)),"Invalid due date",IF(OR(E16&lt;Settings!$B$4,E16&gt;Settings!$B$5),"Due date outside bounds",IF(I16="Canceled","OK",IF(I16="Unscheduled","Needs scheduling",IF(OR(C16="",F16="",G16="",H16=""),"Incomplete plan",IF(COUNTIF(Settings!$D$2:$D$4,C16)=0,"Unknown supervisor",IF(OR(L16="",M16=""),"Invalid plan input",IF(OR(F16&lt;Settings!$B$4,F16&gt;Settings!$B$5),"Planned date outside bounds",IF(AND(I16="Completed",J16=""),"Missing completion date",IF(AND(J16&lt;&gt;"",NOT(ISNUMBER(J16))),"Invalid completion date","OK"))))))))))))))</f>
        <v/>
      </c>
      <c r="P16" s="8">
        <f>IF(OR(A16="",I16="Canceled",I16="Unscheduled",L16="",M16="",COUNTIF(Settings!$D$2:$D$4,C16)=0,COUNTIF(Settings!$H$2:$H$5,I16)=0),"",H16)</f>
        <v/>
      </c>
    </row>
    <row r="17" ht="42" customHeight="1">
      <c r="A17" s="2" t="n"/>
      <c r="B17" s="2" t="n"/>
      <c r="C17" s="2" t="n"/>
      <c r="D17" s="2" t="n"/>
      <c r="E17" s="21" t="n"/>
      <c r="F17" s="21" t="n"/>
      <c r="G17" s="22" t="n"/>
      <c r="H17" s="5" t="n"/>
      <c r="I17" s="2" t="n"/>
      <c r="J17" s="21" t="n"/>
      <c r="K17" s="2" t="n"/>
      <c r="L17" s="24">
        <f>IF(OR(A17="",F17="",G17=""),"",IF(AND(ISNUMBER(F17),ISNUMBER(G17)),IF(AND(F17&gt;0,G17&gt;=0,G17&lt;=TIME(23,59,0)),F17+G17,""),""))</f>
        <v/>
      </c>
      <c r="M17" s="24">
        <f>IF(OR(L17="",H17=""),"",IF(ISNUMBER(H17),IF(AND(H17&gt;0,H17&lt;=Settings!$B$6),L17+H17/24,""),""))</f>
        <v/>
      </c>
      <c r="N17" s="10">
        <f>IF(A17="","",IF(I17="Canceled","Canceled",IF(I17="Completed","Completed",IF(E17="","Missing due date",IF(NOT(ISNUMBER(E17)),"Invalid due date",IF(E17&lt;TODAY(),"Overdue",IF(E17=TODAY(),"Due today","Upcoming")))))))</f>
        <v/>
      </c>
      <c r="O17" s="10">
        <f>IF(COUNTA(A17:K17)=0,"",IF(OR(A17="",B17="",D17="",E17="",I17=""),"Missing core fields",IF(COUNTIF(Settings!$G$2:$G$4,D17)=0,"Unknown priority",IF(COUNTIF(Settings!$H$2:$H$5,I17)=0,"Unknown status",IF(NOT(ISNUMBER(E17)),"Invalid due date",IF(OR(E17&lt;Settings!$B$4,E17&gt;Settings!$B$5),"Due date outside bounds",IF(I17="Canceled","OK",IF(I17="Unscheduled","Needs scheduling",IF(OR(C17="",F17="",G17="",H17=""),"Incomplete plan",IF(COUNTIF(Settings!$D$2:$D$4,C17)=0,"Unknown supervisor",IF(OR(L17="",M17=""),"Invalid plan input",IF(OR(F17&lt;Settings!$B$4,F17&gt;Settings!$B$5),"Planned date outside bounds",IF(AND(I17="Completed",J17=""),"Missing completion date",IF(AND(J17&lt;&gt;"",NOT(ISNUMBER(J17))),"Invalid completion date","OK"))))))))))))))</f>
        <v/>
      </c>
      <c r="P17" s="11">
        <f>IF(OR(A17="",I17="Canceled",I17="Unscheduled",L17="",M17="",COUNTIF(Settings!$D$2:$D$4,C17)=0,COUNTIF(Settings!$H$2:$H$5,I17)=0),"",H17)</f>
        <v/>
      </c>
    </row>
    <row r="18" ht="42" customHeight="1">
      <c r="A18" s="2" t="n"/>
      <c r="B18" s="2" t="n"/>
      <c r="C18" s="2" t="n"/>
      <c r="D18" s="2" t="n"/>
      <c r="E18" s="21" t="n"/>
      <c r="F18" s="21" t="n"/>
      <c r="G18" s="22" t="n"/>
      <c r="H18" s="5" t="n"/>
      <c r="I18" s="2" t="n"/>
      <c r="J18" s="21" t="n"/>
      <c r="K18" s="2" t="n"/>
      <c r="L18" s="23">
        <f>IF(OR(A18="",F18="",G18=""),"",IF(AND(ISNUMBER(F18),ISNUMBER(G18)),IF(AND(F18&gt;0,G18&gt;=0,G18&lt;=TIME(23,59,0)),F18+G18,""),""))</f>
        <v/>
      </c>
      <c r="M18" s="23">
        <f>IF(OR(L18="",H18=""),"",IF(ISNUMBER(H18),IF(AND(H18&gt;0,H18&lt;=Settings!$B$6),L18+H18/24,""),""))</f>
        <v/>
      </c>
      <c r="N18" s="7">
        <f>IF(A18="","",IF(I18="Canceled","Canceled",IF(I18="Completed","Completed",IF(E18="","Missing due date",IF(NOT(ISNUMBER(E18)),"Invalid due date",IF(E18&lt;TODAY(),"Overdue",IF(E18=TODAY(),"Due today","Upcoming")))))))</f>
        <v/>
      </c>
      <c r="O18" s="7">
        <f>IF(COUNTA(A18:K18)=0,"",IF(OR(A18="",B18="",D18="",E18="",I18=""),"Missing core fields",IF(COUNTIF(Settings!$G$2:$G$4,D18)=0,"Unknown priority",IF(COUNTIF(Settings!$H$2:$H$5,I18)=0,"Unknown status",IF(NOT(ISNUMBER(E18)),"Invalid due date",IF(OR(E18&lt;Settings!$B$4,E18&gt;Settings!$B$5),"Due date outside bounds",IF(I18="Canceled","OK",IF(I18="Unscheduled","Needs scheduling",IF(OR(C18="",F18="",G18="",H18=""),"Incomplete plan",IF(COUNTIF(Settings!$D$2:$D$4,C18)=0,"Unknown supervisor",IF(OR(L18="",M18=""),"Invalid plan input",IF(OR(F18&lt;Settings!$B$4,F18&gt;Settings!$B$5),"Planned date outside bounds",IF(AND(I18="Completed",J18=""),"Missing completion date",IF(AND(J18&lt;&gt;"",NOT(ISNUMBER(J18))),"Invalid completion date","OK"))))))))))))))</f>
        <v/>
      </c>
      <c r="P18" s="8">
        <f>IF(OR(A18="",I18="Canceled",I18="Unscheduled",L18="",M18="",COUNTIF(Settings!$D$2:$D$4,C18)=0,COUNTIF(Settings!$H$2:$H$5,I18)=0),"",H18)</f>
        <v/>
      </c>
    </row>
    <row r="19" ht="42" customHeight="1">
      <c r="A19" s="2" t="n"/>
      <c r="B19" s="2" t="n"/>
      <c r="C19" s="2" t="n"/>
      <c r="D19" s="2" t="n"/>
      <c r="E19" s="21" t="n"/>
      <c r="F19" s="21" t="n"/>
      <c r="G19" s="22" t="n"/>
      <c r="H19" s="5" t="n"/>
      <c r="I19" s="2" t="n"/>
      <c r="J19" s="21" t="n"/>
      <c r="K19" s="2" t="n"/>
      <c r="L19" s="24">
        <f>IF(OR(A19="",F19="",G19=""),"",IF(AND(ISNUMBER(F19),ISNUMBER(G19)),IF(AND(F19&gt;0,G19&gt;=0,G19&lt;=TIME(23,59,0)),F19+G19,""),""))</f>
        <v/>
      </c>
      <c r="M19" s="24">
        <f>IF(OR(L19="",H19=""),"",IF(ISNUMBER(H19),IF(AND(H19&gt;0,H19&lt;=Settings!$B$6),L19+H19/24,""),""))</f>
        <v/>
      </c>
      <c r="N19" s="10">
        <f>IF(A19="","",IF(I19="Canceled","Canceled",IF(I19="Completed","Completed",IF(E19="","Missing due date",IF(NOT(ISNUMBER(E19)),"Invalid due date",IF(E19&lt;TODAY(),"Overdue",IF(E19=TODAY(),"Due today","Upcoming")))))))</f>
        <v/>
      </c>
      <c r="O19" s="10">
        <f>IF(COUNTA(A19:K19)=0,"",IF(OR(A19="",B19="",D19="",E19="",I19=""),"Missing core fields",IF(COUNTIF(Settings!$G$2:$G$4,D19)=0,"Unknown priority",IF(COUNTIF(Settings!$H$2:$H$5,I19)=0,"Unknown status",IF(NOT(ISNUMBER(E19)),"Invalid due date",IF(OR(E19&lt;Settings!$B$4,E19&gt;Settings!$B$5),"Due date outside bounds",IF(I19="Canceled","OK",IF(I19="Unscheduled","Needs scheduling",IF(OR(C19="",F19="",G19="",H19=""),"Incomplete plan",IF(COUNTIF(Settings!$D$2:$D$4,C19)=0,"Unknown supervisor",IF(OR(L19="",M19=""),"Invalid plan input",IF(OR(F19&lt;Settings!$B$4,F19&gt;Settings!$B$5),"Planned date outside bounds",IF(AND(I19="Completed",J19=""),"Missing completion date",IF(AND(J19&lt;&gt;"",NOT(ISNUMBER(J19))),"Invalid completion date","OK"))))))))))))))</f>
        <v/>
      </c>
      <c r="P19" s="11">
        <f>IF(OR(A19="",I19="Canceled",I19="Unscheduled",L19="",M19="",COUNTIF(Settings!$D$2:$D$4,C19)=0,COUNTIF(Settings!$H$2:$H$5,I19)=0),"",H19)</f>
        <v/>
      </c>
    </row>
    <row r="20" ht="42" customHeight="1">
      <c r="A20" s="2" t="n"/>
      <c r="B20" s="2" t="n"/>
      <c r="C20" s="2" t="n"/>
      <c r="D20" s="2" t="n"/>
      <c r="E20" s="21" t="n"/>
      <c r="F20" s="21" t="n"/>
      <c r="G20" s="22" t="n"/>
      <c r="H20" s="5" t="n"/>
      <c r="I20" s="2" t="n"/>
      <c r="J20" s="21" t="n"/>
      <c r="K20" s="2" t="n"/>
      <c r="L20" s="23">
        <f>IF(OR(A20="",F20="",G20=""),"",IF(AND(ISNUMBER(F20),ISNUMBER(G20)),IF(AND(F20&gt;0,G20&gt;=0,G20&lt;=TIME(23,59,0)),F20+G20,""),""))</f>
        <v/>
      </c>
      <c r="M20" s="23">
        <f>IF(OR(L20="",H20=""),"",IF(ISNUMBER(H20),IF(AND(H20&gt;0,H20&lt;=Settings!$B$6),L20+H20/24,""),""))</f>
        <v/>
      </c>
      <c r="N20" s="7">
        <f>IF(A20="","",IF(I20="Canceled","Canceled",IF(I20="Completed","Completed",IF(E20="","Missing due date",IF(NOT(ISNUMBER(E20)),"Invalid due date",IF(E20&lt;TODAY(),"Overdue",IF(E20=TODAY(),"Due today","Upcoming")))))))</f>
        <v/>
      </c>
      <c r="O20" s="7">
        <f>IF(COUNTA(A20:K20)=0,"",IF(OR(A20="",B20="",D20="",E20="",I20=""),"Missing core fields",IF(COUNTIF(Settings!$G$2:$G$4,D20)=0,"Unknown priority",IF(COUNTIF(Settings!$H$2:$H$5,I20)=0,"Unknown status",IF(NOT(ISNUMBER(E20)),"Invalid due date",IF(OR(E20&lt;Settings!$B$4,E20&gt;Settings!$B$5),"Due date outside bounds",IF(I20="Canceled","OK",IF(I20="Unscheduled","Needs scheduling",IF(OR(C20="",F20="",G20="",H20=""),"Incomplete plan",IF(COUNTIF(Settings!$D$2:$D$4,C20)=0,"Unknown supervisor",IF(OR(L20="",M20=""),"Invalid plan input",IF(OR(F20&lt;Settings!$B$4,F20&gt;Settings!$B$5),"Planned date outside bounds",IF(AND(I20="Completed",J20=""),"Missing completion date",IF(AND(J20&lt;&gt;"",NOT(ISNUMBER(J20))),"Invalid completion date","OK"))))))))))))))</f>
        <v/>
      </c>
      <c r="P20" s="8">
        <f>IF(OR(A20="",I20="Canceled",I20="Unscheduled",L20="",M20="",COUNTIF(Settings!$D$2:$D$4,C20)=0,COUNTIF(Settings!$H$2:$H$5,I20)=0),"",H20)</f>
        <v/>
      </c>
    </row>
    <row r="21" ht="42" customHeight="1">
      <c r="A21" s="2" t="n"/>
      <c r="B21" s="2" t="n"/>
      <c r="C21" s="2" t="n"/>
      <c r="D21" s="2" t="n"/>
      <c r="E21" s="21" t="n"/>
      <c r="F21" s="21" t="n"/>
      <c r="G21" s="22" t="n"/>
      <c r="H21" s="5" t="n"/>
      <c r="I21" s="2" t="n"/>
      <c r="J21" s="21" t="n"/>
      <c r="K21" s="2" t="n"/>
      <c r="L21" s="24">
        <f>IF(OR(A21="",F21="",G21=""),"",IF(AND(ISNUMBER(F21),ISNUMBER(G21)),IF(AND(F21&gt;0,G21&gt;=0,G21&lt;=TIME(23,59,0)),F21+G21,""),""))</f>
        <v/>
      </c>
      <c r="M21" s="24">
        <f>IF(OR(L21="",H21=""),"",IF(ISNUMBER(H21),IF(AND(H21&gt;0,H21&lt;=Settings!$B$6),L21+H21/24,""),""))</f>
        <v/>
      </c>
      <c r="N21" s="10">
        <f>IF(A21="","",IF(I21="Canceled","Canceled",IF(I21="Completed","Completed",IF(E21="","Missing due date",IF(NOT(ISNUMBER(E21)),"Invalid due date",IF(E21&lt;TODAY(),"Overdue",IF(E21=TODAY(),"Due today","Upcoming")))))))</f>
        <v/>
      </c>
      <c r="O21" s="10">
        <f>IF(COUNTA(A21:K21)=0,"",IF(OR(A21="",B21="",D21="",E21="",I21=""),"Missing core fields",IF(COUNTIF(Settings!$G$2:$G$4,D21)=0,"Unknown priority",IF(COUNTIF(Settings!$H$2:$H$5,I21)=0,"Unknown status",IF(NOT(ISNUMBER(E21)),"Invalid due date",IF(OR(E21&lt;Settings!$B$4,E21&gt;Settings!$B$5),"Due date outside bounds",IF(I21="Canceled","OK",IF(I21="Unscheduled","Needs scheduling",IF(OR(C21="",F21="",G21="",H21=""),"Incomplete plan",IF(COUNTIF(Settings!$D$2:$D$4,C21)=0,"Unknown supervisor",IF(OR(L21="",M21=""),"Invalid plan input",IF(OR(F21&lt;Settings!$B$4,F21&gt;Settings!$B$5),"Planned date outside bounds",IF(AND(I21="Completed",J21=""),"Missing completion date",IF(AND(J21&lt;&gt;"",NOT(ISNUMBER(J21))),"Invalid completion date","OK"))))))))))))))</f>
        <v/>
      </c>
      <c r="P21" s="11">
        <f>IF(OR(A21="",I21="Canceled",I21="Unscheduled",L21="",M21="",COUNTIF(Settings!$D$2:$D$4,C21)=0,COUNTIF(Settings!$H$2:$H$5,I21)=0),"",H21)</f>
        <v/>
      </c>
    </row>
    <row r="22" ht="42" customHeight="1">
      <c r="A22" s="2" t="n"/>
      <c r="B22" s="2" t="n"/>
      <c r="C22" s="2" t="n"/>
      <c r="D22" s="2" t="n"/>
      <c r="E22" s="21" t="n"/>
      <c r="F22" s="21" t="n"/>
      <c r="G22" s="22" t="n"/>
      <c r="H22" s="5" t="n"/>
      <c r="I22" s="2" t="n"/>
      <c r="J22" s="21" t="n"/>
      <c r="K22" s="2" t="n"/>
      <c r="L22" s="23">
        <f>IF(OR(A22="",F22="",G22=""),"",IF(AND(ISNUMBER(F22),ISNUMBER(G22)),IF(AND(F22&gt;0,G22&gt;=0,G22&lt;=TIME(23,59,0)),F22+G22,""),""))</f>
        <v/>
      </c>
      <c r="M22" s="23">
        <f>IF(OR(L22="",H22=""),"",IF(ISNUMBER(H22),IF(AND(H22&gt;0,H22&lt;=Settings!$B$6),L22+H22/24,""),""))</f>
        <v/>
      </c>
      <c r="N22" s="7">
        <f>IF(A22="","",IF(I22="Canceled","Canceled",IF(I22="Completed","Completed",IF(E22="","Missing due date",IF(NOT(ISNUMBER(E22)),"Invalid due date",IF(E22&lt;TODAY(),"Overdue",IF(E22=TODAY(),"Due today","Upcoming")))))))</f>
        <v/>
      </c>
      <c r="O22" s="7">
        <f>IF(COUNTA(A22:K22)=0,"",IF(OR(A22="",B22="",D22="",E22="",I22=""),"Missing core fields",IF(COUNTIF(Settings!$G$2:$G$4,D22)=0,"Unknown priority",IF(COUNTIF(Settings!$H$2:$H$5,I22)=0,"Unknown status",IF(NOT(ISNUMBER(E22)),"Invalid due date",IF(OR(E22&lt;Settings!$B$4,E22&gt;Settings!$B$5),"Due date outside bounds",IF(I22="Canceled","OK",IF(I22="Unscheduled","Needs scheduling",IF(OR(C22="",F22="",G22="",H22=""),"Incomplete plan",IF(COUNTIF(Settings!$D$2:$D$4,C22)=0,"Unknown supervisor",IF(OR(L22="",M22=""),"Invalid plan input",IF(OR(F22&lt;Settings!$B$4,F22&gt;Settings!$B$5),"Planned date outside bounds",IF(AND(I22="Completed",J22=""),"Missing completion date",IF(AND(J22&lt;&gt;"",NOT(ISNUMBER(J22))),"Invalid completion date","OK"))))))))))))))</f>
        <v/>
      </c>
      <c r="P22" s="8">
        <f>IF(OR(A22="",I22="Canceled",I22="Unscheduled",L22="",M22="",COUNTIF(Settings!$D$2:$D$4,C22)=0,COUNTIF(Settings!$H$2:$H$5,I22)=0),"",H22)</f>
        <v/>
      </c>
    </row>
    <row r="23" ht="42" customHeight="1">
      <c r="A23" s="2" t="n"/>
      <c r="B23" s="2" t="n"/>
      <c r="C23" s="2" t="n"/>
      <c r="D23" s="2" t="n"/>
      <c r="E23" s="21" t="n"/>
      <c r="F23" s="21" t="n"/>
      <c r="G23" s="22" t="n"/>
      <c r="H23" s="5" t="n"/>
      <c r="I23" s="2" t="n"/>
      <c r="J23" s="21" t="n"/>
      <c r="K23" s="2" t="n"/>
      <c r="L23" s="24">
        <f>IF(OR(A23="",F23="",G23=""),"",IF(AND(ISNUMBER(F23),ISNUMBER(G23)),IF(AND(F23&gt;0,G23&gt;=0,G23&lt;=TIME(23,59,0)),F23+G23,""),""))</f>
        <v/>
      </c>
      <c r="M23" s="24">
        <f>IF(OR(L23="",H23=""),"",IF(ISNUMBER(H23),IF(AND(H23&gt;0,H23&lt;=Settings!$B$6),L23+H23/24,""),""))</f>
        <v/>
      </c>
      <c r="N23" s="10">
        <f>IF(A23="","",IF(I23="Canceled","Canceled",IF(I23="Completed","Completed",IF(E23="","Missing due date",IF(NOT(ISNUMBER(E23)),"Invalid due date",IF(E23&lt;TODAY(),"Overdue",IF(E23=TODAY(),"Due today","Upcoming")))))))</f>
        <v/>
      </c>
      <c r="O23" s="10">
        <f>IF(COUNTA(A23:K23)=0,"",IF(OR(A23="",B23="",D23="",E23="",I23=""),"Missing core fields",IF(COUNTIF(Settings!$G$2:$G$4,D23)=0,"Unknown priority",IF(COUNTIF(Settings!$H$2:$H$5,I23)=0,"Unknown status",IF(NOT(ISNUMBER(E23)),"Invalid due date",IF(OR(E23&lt;Settings!$B$4,E23&gt;Settings!$B$5),"Due date outside bounds",IF(I23="Canceled","OK",IF(I23="Unscheduled","Needs scheduling",IF(OR(C23="",F23="",G23="",H23=""),"Incomplete plan",IF(COUNTIF(Settings!$D$2:$D$4,C23)=0,"Unknown supervisor",IF(OR(L23="",M23=""),"Invalid plan input",IF(OR(F23&lt;Settings!$B$4,F23&gt;Settings!$B$5),"Planned date outside bounds",IF(AND(I23="Completed",J23=""),"Missing completion date",IF(AND(J23&lt;&gt;"",NOT(ISNUMBER(J23))),"Invalid completion date","OK"))))))))))))))</f>
        <v/>
      </c>
      <c r="P23" s="11">
        <f>IF(OR(A23="",I23="Canceled",I23="Unscheduled",L23="",M23="",COUNTIF(Settings!$D$2:$D$4,C23)=0,COUNTIF(Settings!$H$2:$H$5,I23)=0),"",H23)</f>
        <v/>
      </c>
    </row>
    <row r="24" ht="42" customHeight="1">
      <c r="A24" s="2" t="n"/>
      <c r="B24" s="2" t="n"/>
      <c r="C24" s="2" t="n"/>
      <c r="D24" s="2" t="n"/>
      <c r="E24" s="21" t="n"/>
      <c r="F24" s="21" t="n"/>
      <c r="G24" s="22" t="n"/>
      <c r="H24" s="5" t="n"/>
      <c r="I24" s="2" t="n"/>
      <c r="J24" s="21" t="n"/>
      <c r="K24" s="2" t="n"/>
      <c r="L24" s="23">
        <f>IF(OR(A24="",F24="",G24=""),"",IF(AND(ISNUMBER(F24),ISNUMBER(G24)),IF(AND(F24&gt;0,G24&gt;=0,G24&lt;=TIME(23,59,0)),F24+G24,""),""))</f>
        <v/>
      </c>
      <c r="M24" s="23">
        <f>IF(OR(L24="",H24=""),"",IF(ISNUMBER(H24),IF(AND(H24&gt;0,H24&lt;=Settings!$B$6),L24+H24/24,""),""))</f>
        <v/>
      </c>
      <c r="N24" s="7">
        <f>IF(A24="","",IF(I24="Canceled","Canceled",IF(I24="Completed","Completed",IF(E24="","Missing due date",IF(NOT(ISNUMBER(E24)),"Invalid due date",IF(E24&lt;TODAY(),"Overdue",IF(E24=TODAY(),"Due today","Upcoming")))))))</f>
        <v/>
      </c>
      <c r="O24" s="7">
        <f>IF(COUNTA(A24:K24)=0,"",IF(OR(A24="",B24="",D24="",E24="",I24=""),"Missing core fields",IF(COUNTIF(Settings!$G$2:$G$4,D24)=0,"Unknown priority",IF(COUNTIF(Settings!$H$2:$H$5,I24)=0,"Unknown status",IF(NOT(ISNUMBER(E24)),"Invalid due date",IF(OR(E24&lt;Settings!$B$4,E24&gt;Settings!$B$5),"Due date outside bounds",IF(I24="Canceled","OK",IF(I24="Unscheduled","Needs scheduling",IF(OR(C24="",F24="",G24="",H24=""),"Incomplete plan",IF(COUNTIF(Settings!$D$2:$D$4,C24)=0,"Unknown supervisor",IF(OR(L24="",M24=""),"Invalid plan input",IF(OR(F24&lt;Settings!$B$4,F24&gt;Settings!$B$5),"Planned date outside bounds",IF(AND(I24="Completed",J24=""),"Missing completion date",IF(AND(J24&lt;&gt;"",NOT(ISNUMBER(J24))),"Invalid completion date","OK"))))))))))))))</f>
        <v/>
      </c>
      <c r="P24" s="8">
        <f>IF(OR(A24="",I24="Canceled",I24="Unscheduled",L24="",M24="",COUNTIF(Settings!$D$2:$D$4,C24)=0,COUNTIF(Settings!$H$2:$H$5,I24)=0),"",H24)</f>
        <v/>
      </c>
    </row>
    <row r="25" ht="42" customHeight="1">
      <c r="A25" s="2" t="n"/>
      <c r="B25" s="2" t="n"/>
      <c r="C25" s="2" t="n"/>
      <c r="D25" s="2" t="n"/>
      <c r="E25" s="21" t="n"/>
      <c r="F25" s="21" t="n"/>
      <c r="G25" s="22" t="n"/>
      <c r="H25" s="5" t="n"/>
      <c r="I25" s="2" t="n"/>
      <c r="J25" s="21" t="n"/>
      <c r="K25" s="2" t="n"/>
      <c r="L25" s="24">
        <f>IF(OR(A25="",F25="",G25=""),"",IF(AND(ISNUMBER(F25),ISNUMBER(G25)),IF(AND(F25&gt;0,G25&gt;=0,G25&lt;=TIME(23,59,0)),F25+G25,""),""))</f>
        <v/>
      </c>
      <c r="M25" s="24">
        <f>IF(OR(L25="",H25=""),"",IF(ISNUMBER(H25),IF(AND(H25&gt;0,H25&lt;=Settings!$B$6),L25+H25/24,""),""))</f>
        <v/>
      </c>
      <c r="N25" s="10">
        <f>IF(A25="","",IF(I25="Canceled","Canceled",IF(I25="Completed","Completed",IF(E25="","Missing due date",IF(NOT(ISNUMBER(E25)),"Invalid due date",IF(E25&lt;TODAY(),"Overdue",IF(E25=TODAY(),"Due today","Upcoming")))))))</f>
        <v/>
      </c>
      <c r="O25" s="10">
        <f>IF(COUNTA(A25:K25)=0,"",IF(OR(A25="",B25="",D25="",E25="",I25=""),"Missing core fields",IF(COUNTIF(Settings!$G$2:$G$4,D25)=0,"Unknown priority",IF(COUNTIF(Settings!$H$2:$H$5,I25)=0,"Unknown status",IF(NOT(ISNUMBER(E25)),"Invalid due date",IF(OR(E25&lt;Settings!$B$4,E25&gt;Settings!$B$5),"Due date outside bounds",IF(I25="Canceled","OK",IF(I25="Unscheduled","Needs scheduling",IF(OR(C25="",F25="",G25="",H25=""),"Incomplete plan",IF(COUNTIF(Settings!$D$2:$D$4,C25)=0,"Unknown supervisor",IF(OR(L25="",M25=""),"Invalid plan input",IF(OR(F25&lt;Settings!$B$4,F25&gt;Settings!$B$5),"Planned date outside bounds",IF(AND(I25="Completed",J25=""),"Missing completion date",IF(AND(J25&lt;&gt;"",NOT(ISNUMBER(J25))),"Invalid completion date","OK"))))))))))))))</f>
        <v/>
      </c>
      <c r="P25" s="11">
        <f>IF(OR(A25="",I25="Canceled",I25="Unscheduled",L25="",M25="",COUNTIF(Settings!$D$2:$D$4,C25)=0,COUNTIF(Settings!$H$2:$H$5,I25)=0),"",H25)</f>
        <v/>
      </c>
    </row>
    <row r="26" ht="42" customHeight="1">
      <c r="A26" s="2" t="n"/>
      <c r="B26" s="2" t="n"/>
      <c r="C26" s="2" t="n"/>
      <c r="D26" s="2" t="n"/>
      <c r="E26" s="21" t="n"/>
      <c r="F26" s="21" t="n"/>
      <c r="G26" s="22" t="n"/>
      <c r="H26" s="5" t="n"/>
      <c r="I26" s="2" t="n"/>
      <c r="J26" s="21" t="n"/>
      <c r="K26" s="2" t="n"/>
      <c r="L26" s="23">
        <f>IF(OR(A26="",F26="",G26=""),"",IF(AND(ISNUMBER(F26),ISNUMBER(G26)),IF(AND(F26&gt;0,G26&gt;=0,G26&lt;=TIME(23,59,0)),F26+G26,""),""))</f>
        <v/>
      </c>
      <c r="M26" s="23">
        <f>IF(OR(L26="",H26=""),"",IF(ISNUMBER(H26),IF(AND(H26&gt;0,H26&lt;=Settings!$B$6),L26+H26/24,""),""))</f>
        <v/>
      </c>
      <c r="N26" s="7">
        <f>IF(A26="","",IF(I26="Canceled","Canceled",IF(I26="Completed","Completed",IF(E26="","Missing due date",IF(NOT(ISNUMBER(E26)),"Invalid due date",IF(E26&lt;TODAY(),"Overdue",IF(E26=TODAY(),"Due today","Upcoming")))))))</f>
        <v/>
      </c>
      <c r="O26" s="7">
        <f>IF(COUNTA(A26:K26)=0,"",IF(OR(A26="",B26="",D26="",E26="",I26=""),"Missing core fields",IF(COUNTIF(Settings!$G$2:$G$4,D26)=0,"Unknown priority",IF(COUNTIF(Settings!$H$2:$H$5,I26)=0,"Unknown status",IF(NOT(ISNUMBER(E26)),"Invalid due date",IF(OR(E26&lt;Settings!$B$4,E26&gt;Settings!$B$5),"Due date outside bounds",IF(I26="Canceled","OK",IF(I26="Unscheduled","Needs scheduling",IF(OR(C26="",F26="",G26="",H26=""),"Incomplete plan",IF(COUNTIF(Settings!$D$2:$D$4,C26)=0,"Unknown supervisor",IF(OR(L26="",M26=""),"Invalid plan input",IF(OR(F26&lt;Settings!$B$4,F26&gt;Settings!$B$5),"Planned date outside bounds",IF(AND(I26="Completed",J26=""),"Missing completion date",IF(AND(J26&lt;&gt;"",NOT(ISNUMBER(J26))),"Invalid completion date","OK"))))))))))))))</f>
        <v/>
      </c>
      <c r="P26" s="8">
        <f>IF(OR(A26="",I26="Canceled",I26="Unscheduled",L26="",M26="",COUNTIF(Settings!$D$2:$D$4,C26)=0,COUNTIF(Settings!$H$2:$H$5,I26)=0),"",H26)</f>
        <v/>
      </c>
    </row>
    <row r="27" ht="42" customHeight="1">
      <c r="A27" s="2" t="n"/>
      <c r="B27" s="2" t="n"/>
      <c r="C27" s="2" t="n"/>
      <c r="D27" s="2" t="n"/>
      <c r="E27" s="21" t="n"/>
      <c r="F27" s="21" t="n"/>
      <c r="G27" s="22" t="n"/>
      <c r="H27" s="5" t="n"/>
      <c r="I27" s="2" t="n"/>
      <c r="J27" s="21" t="n"/>
      <c r="K27" s="2" t="n"/>
      <c r="L27" s="24">
        <f>IF(OR(A27="",F27="",G27=""),"",IF(AND(ISNUMBER(F27),ISNUMBER(G27)),IF(AND(F27&gt;0,G27&gt;=0,G27&lt;=TIME(23,59,0)),F27+G27,""),""))</f>
        <v/>
      </c>
      <c r="M27" s="24">
        <f>IF(OR(L27="",H27=""),"",IF(ISNUMBER(H27),IF(AND(H27&gt;0,H27&lt;=Settings!$B$6),L27+H27/24,""),""))</f>
        <v/>
      </c>
      <c r="N27" s="10">
        <f>IF(A27="","",IF(I27="Canceled","Canceled",IF(I27="Completed","Completed",IF(E27="","Missing due date",IF(NOT(ISNUMBER(E27)),"Invalid due date",IF(E27&lt;TODAY(),"Overdue",IF(E27=TODAY(),"Due today","Upcoming")))))))</f>
        <v/>
      </c>
      <c r="O27" s="10">
        <f>IF(COUNTA(A27:K27)=0,"",IF(OR(A27="",B27="",D27="",E27="",I27=""),"Missing core fields",IF(COUNTIF(Settings!$G$2:$G$4,D27)=0,"Unknown priority",IF(COUNTIF(Settings!$H$2:$H$5,I27)=0,"Unknown status",IF(NOT(ISNUMBER(E27)),"Invalid due date",IF(OR(E27&lt;Settings!$B$4,E27&gt;Settings!$B$5),"Due date outside bounds",IF(I27="Canceled","OK",IF(I27="Unscheduled","Needs scheduling",IF(OR(C27="",F27="",G27="",H27=""),"Incomplete plan",IF(COUNTIF(Settings!$D$2:$D$4,C27)=0,"Unknown supervisor",IF(OR(L27="",M27=""),"Invalid plan input",IF(OR(F27&lt;Settings!$B$4,F27&gt;Settings!$B$5),"Planned date outside bounds",IF(AND(I27="Completed",J27=""),"Missing completion date",IF(AND(J27&lt;&gt;"",NOT(ISNUMBER(J27))),"Invalid completion date","OK"))))))))))))))</f>
        <v/>
      </c>
      <c r="P27" s="11">
        <f>IF(OR(A27="",I27="Canceled",I27="Unscheduled",L27="",M27="",COUNTIF(Settings!$D$2:$D$4,C27)=0,COUNTIF(Settings!$H$2:$H$5,I27)=0),"",H27)</f>
        <v/>
      </c>
    </row>
    <row r="28" ht="42" customHeight="1">
      <c r="A28" s="2" t="n"/>
      <c r="B28" s="2" t="n"/>
      <c r="C28" s="2" t="n"/>
      <c r="D28" s="2" t="n"/>
      <c r="E28" s="21" t="n"/>
      <c r="F28" s="21" t="n"/>
      <c r="G28" s="22" t="n"/>
      <c r="H28" s="5" t="n"/>
      <c r="I28" s="2" t="n"/>
      <c r="J28" s="21" t="n"/>
      <c r="K28" s="2" t="n"/>
      <c r="L28" s="23">
        <f>IF(OR(A28="",F28="",G28=""),"",IF(AND(ISNUMBER(F28),ISNUMBER(G28)),IF(AND(F28&gt;0,G28&gt;=0,G28&lt;=TIME(23,59,0)),F28+G28,""),""))</f>
        <v/>
      </c>
      <c r="M28" s="23">
        <f>IF(OR(L28="",H28=""),"",IF(ISNUMBER(H28),IF(AND(H28&gt;0,H28&lt;=Settings!$B$6),L28+H28/24,""),""))</f>
        <v/>
      </c>
      <c r="N28" s="7">
        <f>IF(A28="","",IF(I28="Canceled","Canceled",IF(I28="Completed","Completed",IF(E28="","Missing due date",IF(NOT(ISNUMBER(E28)),"Invalid due date",IF(E28&lt;TODAY(),"Overdue",IF(E28=TODAY(),"Due today","Upcoming")))))))</f>
        <v/>
      </c>
      <c r="O28" s="7">
        <f>IF(COUNTA(A28:K28)=0,"",IF(OR(A28="",B28="",D28="",E28="",I28=""),"Missing core fields",IF(COUNTIF(Settings!$G$2:$G$4,D28)=0,"Unknown priority",IF(COUNTIF(Settings!$H$2:$H$5,I28)=0,"Unknown status",IF(NOT(ISNUMBER(E28)),"Invalid due date",IF(OR(E28&lt;Settings!$B$4,E28&gt;Settings!$B$5),"Due date outside bounds",IF(I28="Canceled","OK",IF(I28="Unscheduled","Needs scheduling",IF(OR(C28="",F28="",G28="",H28=""),"Incomplete plan",IF(COUNTIF(Settings!$D$2:$D$4,C28)=0,"Unknown supervisor",IF(OR(L28="",M28=""),"Invalid plan input",IF(OR(F28&lt;Settings!$B$4,F28&gt;Settings!$B$5),"Planned date outside bounds",IF(AND(I28="Completed",J28=""),"Missing completion date",IF(AND(J28&lt;&gt;"",NOT(ISNUMBER(J28))),"Invalid completion date","OK"))))))))))))))</f>
        <v/>
      </c>
      <c r="P28" s="8">
        <f>IF(OR(A28="",I28="Canceled",I28="Unscheduled",L28="",M28="",COUNTIF(Settings!$D$2:$D$4,C28)=0,COUNTIF(Settings!$H$2:$H$5,I28)=0),"",H28)</f>
        <v/>
      </c>
    </row>
    <row r="29" ht="42" customHeight="1">
      <c r="A29" s="2" t="n"/>
      <c r="B29" s="2" t="n"/>
      <c r="C29" s="2" t="n"/>
      <c r="D29" s="2" t="n"/>
      <c r="E29" s="21" t="n"/>
      <c r="F29" s="21" t="n"/>
      <c r="G29" s="22" t="n"/>
      <c r="H29" s="5" t="n"/>
      <c r="I29" s="2" t="n"/>
      <c r="J29" s="21" t="n"/>
      <c r="K29" s="2" t="n"/>
      <c r="L29" s="24">
        <f>IF(OR(A29="",F29="",G29=""),"",IF(AND(ISNUMBER(F29),ISNUMBER(G29)),IF(AND(F29&gt;0,G29&gt;=0,G29&lt;=TIME(23,59,0)),F29+G29,""),""))</f>
        <v/>
      </c>
      <c r="M29" s="24">
        <f>IF(OR(L29="",H29=""),"",IF(ISNUMBER(H29),IF(AND(H29&gt;0,H29&lt;=Settings!$B$6),L29+H29/24,""),""))</f>
        <v/>
      </c>
      <c r="N29" s="10">
        <f>IF(A29="","",IF(I29="Canceled","Canceled",IF(I29="Completed","Completed",IF(E29="","Missing due date",IF(NOT(ISNUMBER(E29)),"Invalid due date",IF(E29&lt;TODAY(),"Overdue",IF(E29=TODAY(),"Due today","Upcoming")))))))</f>
        <v/>
      </c>
      <c r="O29" s="10">
        <f>IF(COUNTA(A29:K29)=0,"",IF(OR(A29="",B29="",D29="",E29="",I29=""),"Missing core fields",IF(COUNTIF(Settings!$G$2:$G$4,D29)=0,"Unknown priority",IF(COUNTIF(Settings!$H$2:$H$5,I29)=0,"Unknown status",IF(NOT(ISNUMBER(E29)),"Invalid due date",IF(OR(E29&lt;Settings!$B$4,E29&gt;Settings!$B$5),"Due date outside bounds",IF(I29="Canceled","OK",IF(I29="Unscheduled","Needs scheduling",IF(OR(C29="",F29="",G29="",H29=""),"Incomplete plan",IF(COUNTIF(Settings!$D$2:$D$4,C29)=0,"Unknown supervisor",IF(OR(L29="",M29=""),"Invalid plan input",IF(OR(F29&lt;Settings!$B$4,F29&gt;Settings!$B$5),"Planned date outside bounds",IF(AND(I29="Completed",J29=""),"Missing completion date",IF(AND(J29&lt;&gt;"",NOT(ISNUMBER(J29))),"Invalid completion date","OK"))))))))))))))</f>
        <v/>
      </c>
      <c r="P29" s="11">
        <f>IF(OR(A29="",I29="Canceled",I29="Unscheduled",L29="",M29="",COUNTIF(Settings!$D$2:$D$4,C29)=0,COUNTIF(Settings!$H$2:$H$5,I29)=0),"",H29)</f>
        <v/>
      </c>
    </row>
    <row r="30" ht="42" customHeight="1">
      <c r="A30" s="2" t="n"/>
      <c r="B30" s="2" t="n"/>
      <c r="C30" s="2" t="n"/>
      <c r="D30" s="2" t="n"/>
      <c r="E30" s="21" t="n"/>
      <c r="F30" s="21" t="n"/>
      <c r="G30" s="22" t="n"/>
      <c r="H30" s="5" t="n"/>
      <c r="I30" s="2" t="n"/>
      <c r="J30" s="21" t="n"/>
      <c r="K30" s="2" t="n"/>
      <c r="L30" s="23">
        <f>IF(OR(A30="",F30="",G30=""),"",IF(AND(ISNUMBER(F30),ISNUMBER(G30)),IF(AND(F30&gt;0,G30&gt;=0,G30&lt;=TIME(23,59,0)),F30+G30,""),""))</f>
        <v/>
      </c>
      <c r="M30" s="23">
        <f>IF(OR(L30="",H30=""),"",IF(ISNUMBER(H30),IF(AND(H30&gt;0,H30&lt;=Settings!$B$6),L30+H30/24,""),""))</f>
        <v/>
      </c>
      <c r="N30" s="7">
        <f>IF(A30="","",IF(I30="Canceled","Canceled",IF(I30="Completed","Completed",IF(E30="","Missing due date",IF(NOT(ISNUMBER(E30)),"Invalid due date",IF(E30&lt;TODAY(),"Overdue",IF(E30=TODAY(),"Due today","Upcoming")))))))</f>
        <v/>
      </c>
      <c r="O30" s="7">
        <f>IF(COUNTA(A30:K30)=0,"",IF(OR(A30="",B30="",D30="",E30="",I30=""),"Missing core fields",IF(COUNTIF(Settings!$G$2:$G$4,D30)=0,"Unknown priority",IF(COUNTIF(Settings!$H$2:$H$5,I30)=0,"Unknown status",IF(NOT(ISNUMBER(E30)),"Invalid due date",IF(OR(E30&lt;Settings!$B$4,E30&gt;Settings!$B$5),"Due date outside bounds",IF(I30="Canceled","OK",IF(I30="Unscheduled","Needs scheduling",IF(OR(C30="",F30="",G30="",H30=""),"Incomplete plan",IF(COUNTIF(Settings!$D$2:$D$4,C30)=0,"Unknown supervisor",IF(OR(L30="",M30=""),"Invalid plan input",IF(OR(F30&lt;Settings!$B$4,F30&gt;Settings!$B$5),"Planned date outside bounds",IF(AND(I30="Completed",J30=""),"Missing completion date",IF(AND(J30&lt;&gt;"",NOT(ISNUMBER(J30))),"Invalid completion date","OK"))))))))))))))</f>
        <v/>
      </c>
      <c r="P30" s="8">
        <f>IF(OR(A30="",I30="Canceled",I30="Unscheduled",L30="",M30="",COUNTIF(Settings!$D$2:$D$4,C30)=0,COUNTIF(Settings!$H$2:$H$5,I30)=0),"",H30)</f>
        <v/>
      </c>
    </row>
    <row r="31" ht="42" customHeight="1">
      <c r="A31" s="2" t="n"/>
      <c r="B31" s="2" t="n"/>
      <c r="C31" s="2" t="n"/>
      <c r="D31" s="2" t="n"/>
      <c r="E31" s="21" t="n"/>
      <c r="F31" s="21" t="n"/>
      <c r="G31" s="22" t="n"/>
      <c r="H31" s="5" t="n"/>
      <c r="I31" s="2" t="n"/>
      <c r="J31" s="21" t="n"/>
      <c r="K31" s="2" t="n"/>
      <c r="L31" s="24">
        <f>IF(OR(A31="",F31="",G31=""),"",IF(AND(ISNUMBER(F31),ISNUMBER(G31)),IF(AND(F31&gt;0,G31&gt;=0,G31&lt;=TIME(23,59,0)),F31+G31,""),""))</f>
        <v/>
      </c>
      <c r="M31" s="24">
        <f>IF(OR(L31="",H31=""),"",IF(ISNUMBER(H31),IF(AND(H31&gt;0,H31&lt;=Settings!$B$6),L31+H31/24,""),""))</f>
        <v/>
      </c>
      <c r="N31" s="10">
        <f>IF(A31="","",IF(I31="Canceled","Canceled",IF(I31="Completed","Completed",IF(E31="","Missing due date",IF(NOT(ISNUMBER(E31)),"Invalid due date",IF(E31&lt;TODAY(),"Overdue",IF(E31=TODAY(),"Due today","Upcoming")))))))</f>
        <v/>
      </c>
      <c r="O31" s="10">
        <f>IF(COUNTA(A31:K31)=0,"",IF(OR(A31="",B31="",D31="",E31="",I31=""),"Missing core fields",IF(COUNTIF(Settings!$G$2:$G$4,D31)=0,"Unknown priority",IF(COUNTIF(Settings!$H$2:$H$5,I31)=0,"Unknown status",IF(NOT(ISNUMBER(E31)),"Invalid due date",IF(OR(E31&lt;Settings!$B$4,E31&gt;Settings!$B$5),"Due date outside bounds",IF(I31="Canceled","OK",IF(I31="Unscheduled","Needs scheduling",IF(OR(C31="",F31="",G31="",H31=""),"Incomplete plan",IF(COUNTIF(Settings!$D$2:$D$4,C31)=0,"Unknown supervisor",IF(OR(L31="",M31=""),"Invalid plan input",IF(OR(F31&lt;Settings!$B$4,F31&gt;Settings!$B$5),"Planned date outside bounds",IF(AND(I31="Completed",J31=""),"Missing completion date",IF(AND(J31&lt;&gt;"",NOT(ISNUMBER(J31))),"Invalid completion date","OK"))))))))))))))</f>
        <v/>
      </c>
      <c r="P31" s="11">
        <f>IF(OR(A31="",I31="Canceled",I31="Unscheduled",L31="",M31="",COUNTIF(Settings!$D$2:$D$4,C31)=0,COUNTIF(Settings!$H$2:$H$5,I31)=0),"",H31)</f>
        <v/>
      </c>
    </row>
    <row r="32" ht="42" customHeight="1">
      <c r="A32" s="2" t="n"/>
      <c r="B32" s="2" t="n"/>
      <c r="C32" s="2" t="n"/>
      <c r="D32" s="2" t="n"/>
      <c r="E32" s="21" t="n"/>
      <c r="F32" s="21" t="n"/>
      <c r="G32" s="22" t="n"/>
      <c r="H32" s="5" t="n"/>
      <c r="I32" s="2" t="n"/>
      <c r="J32" s="21" t="n"/>
      <c r="K32" s="2" t="n"/>
      <c r="L32" s="23">
        <f>IF(OR(A32="",F32="",G32=""),"",IF(AND(ISNUMBER(F32),ISNUMBER(G32)),IF(AND(F32&gt;0,G32&gt;=0,G32&lt;=TIME(23,59,0)),F32+G32,""),""))</f>
        <v/>
      </c>
      <c r="M32" s="23">
        <f>IF(OR(L32="",H32=""),"",IF(ISNUMBER(H32),IF(AND(H32&gt;0,H32&lt;=Settings!$B$6),L32+H32/24,""),""))</f>
        <v/>
      </c>
      <c r="N32" s="7">
        <f>IF(A32="","",IF(I32="Canceled","Canceled",IF(I32="Completed","Completed",IF(E32="","Missing due date",IF(NOT(ISNUMBER(E32)),"Invalid due date",IF(E32&lt;TODAY(),"Overdue",IF(E32=TODAY(),"Due today","Upcoming")))))))</f>
        <v/>
      </c>
      <c r="O32" s="7">
        <f>IF(COUNTA(A32:K32)=0,"",IF(OR(A32="",B32="",D32="",E32="",I32=""),"Missing core fields",IF(COUNTIF(Settings!$G$2:$G$4,D32)=0,"Unknown priority",IF(COUNTIF(Settings!$H$2:$H$5,I32)=0,"Unknown status",IF(NOT(ISNUMBER(E32)),"Invalid due date",IF(OR(E32&lt;Settings!$B$4,E32&gt;Settings!$B$5),"Due date outside bounds",IF(I32="Canceled","OK",IF(I32="Unscheduled","Needs scheduling",IF(OR(C32="",F32="",G32="",H32=""),"Incomplete plan",IF(COUNTIF(Settings!$D$2:$D$4,C32)=0,"Unknown supervisor",IF(OR(L32="",M32=""),"Invalid plan input",IF(OR(F32&lt;Settings!$B$4,F32&gt;Settings!$B$5),"Planned date outside bounds",IF(AND(I32="Completed",J32=""),"Missing completion date",IF(AND(J32&lt;&gt;"",NOT(ISNUMBER(J32))),"Invalid completion date","OK"))))))))))))))</f>
        <v/>
      </c>
      <c r="P32" s="8">
        <f>IF(OR(A32="",I32="Canceled",I32="Unscheduled",L32="",M32="",COUNTIF(Settings!$D$2:$D$4,C32)=0,COUNTIF(Settings!$H$2:$H$5,I32)=0),"",H32)</f>
        <v/>
      </c>
    </row>
    <row r="33" ht="42" customHeight="1">
      <c r="A33" s="2" t="n"/>
      <c r="B33" s="2" t="n"/>
      <c r="C33" s="2" t="n"/>
      <c r="D33" s="2" t="n"/>
      <c r="E33" s="21" t="n"/>
      <c r="F33" s="21" t="n"/>
      <c r="G33" s="22" t="n"/>
      <c r="H33" s="5" t="n"/>
      <c r="I33" s="2" t="n"/>
      <c r="J33" s="21" t="n"/>
      <c r="K33" s="2" t="n"/>
      <c r="L33" s="24">
        <f>IF(OR(A33="",F33="",G33=""),"",IF(AND(ISNUMBER(F33),ISNUMBER(G33)),IF(AND(F33&gt;0,G33&gt;=0,G33&lt;=TIME(23,59,0)),F33+G33,""),""))</f>
        <v/>
      </c>
      <c r="M33" s="24">
        <f>IF(OR(L33="",H33=""),"",IF(ISNUMBER(H33),IF(AND(H33&gt;0,H33&lt;=Settings!$B$6),L33+H33/24,""),""))</f>
        <v/>
      </c>
      <c r="N33" s="10">
        <f>IF(A33="","",IF(I33="Canceled","Canceled",IF(I33="Completed","Completed",IF(E33="","Missing due date",IF(NOT(ISNUMBER(E33)),"Invalid due date",IF(E33&lt;TODAY(),"Overdue",IF(E33=TODAY(),"Due today","Upcoming")))))))</f>
        <v/>
      </c>
      <c r="O33" s="10">
        <f>IF(COUNTA(A33:K33)=0,"",IF(OR(A33="",B33="",D33="",E33="",I33=""),"Missing core fields",IF(COUNTIF(Settings!$G$2:$G$4,D33)=0,"Unknown priority",IF(COUNTIF(Settings!$H$2:$H$5,I33)=0,"Unknown status",IF(NOT(ISNUMBER(E33)),"Invalid due date",IF(OR(E33&lt;Settings!$B$4,E33&gt;Settings!$B$5),"Due date outside bounds",IF(I33="Canceled","OK",IF(I33="Unscheduled","Needs scheduling",IF(OR(C33="",F33="",G33="",H33=""),"Incomplete plan",IF(COUNTIF(Settings!$D$2:$D$4,C33)=0,"Unknown supervisor",IF(OR(L33="",M33=""),"Invalid plan input",IF(OR(F33&lt;Settings!$B$4,F33&gt;Settings!$B$5),"Planned date outside bounds",IF(AND(I33="Completed",J33=""),"Missing completion date",IF(AND(J33&lt;&gt;"",NOT(ISNUMBER(J33))),"Invalid completion date","OK"))))))))))))))</f>
        <v/>
      </c>
      <c r="P33" s="11">
        <f>IF(OR(A33="",I33="Canceled",I33="Unscheduled",L33="",M33="",COUNTIF(Settings!$D$2:$D$4,C33)=0,COUNTIF(Settings!$H$2:$H$5,I33)=0),"",H33)</f>
        <v/>
      </c>
    </row>
    <row r="34" ht="42" customHeight="1">
      <c r="A34" s="2" t="n"/>
      <c r="B34" s="2" t="n"/>
      <c r="C34" s="2" t="n"/>
      <c r="D34" s="2" t="n"/>
      <c r="E34" s="21" t="n"/>
      <c r="F34" s="21" t="n"/>
      <c r="G34" s="22" t="n"/>
      <c r="H34" s="5" t="n"/>
      <c r="I34" s="2" t="n"/>
      <c r="J34" s="21" t="n"/>
      <c r="K34" s="2" t="n"/>
      <c r="L34" s="23">
        <f>IF(OR(A34="",F34="",G34=""),"",IF(AND(ISNUMBER(F34),ISNUMBER(G34)),IF(AND(F34&gt;0,G34&gt;=0,G34&lt;=TIME(23,59,0)),F34+G34,""),""))</f>
        <v/>
      </c>
      <c r="M34" s="23">
        <f>IF(OR(L34="",H34=""),"",IF(ISNUMBER(H34),IF(AND(H34&gt;0,H34&lt;=Settings!$B$6),L34+H34/24,""),""))</f>
        <v/>
      </c>
      <c r="N34" s="7">
        <f>IF(A34="","",IF(I34="Canceled","Canceled",IF(I34="Completed","Completed",IF(E34="","Missing due date",IF(NOT(ISNUMBER(E34)),"Invalid due date",IF(E34&lt;TODAY(),"Overdue",IF(E34=TODAY(),"Due today","Upcoming")))))))</f>
        <v/>
      </c>
      <c r="O34" s="7">
        <f>IF(COUNTA(A34:K34)=0,"",IF(OR(A34="",B34="",D34="",E34="",I34=""),"Missing core fields",IF(COUNTIF(Settings!$G$2:$G$4,D34)=0,"Unknown priority",IF(COUNTIF(Settings!$H$2:$H$5,I34)=0,"Unknown status",IF(NOT(ISNUMBER(E34)),"Invalid due date",IF(OR(E34&lt;Settings!$B$4,E34&gt;Settings!$B$5),"Due date outside bounds",IF(I34="Canceled","OK",IF(I34="Unscheduled","Needs scheduling",IF(OR(C34="",F34="",G34="",H34=""),"Incomplete plan",IF(COUNTIF(Settings!$D$2:$D$4,C34)=0,"Unknown supervisor",IF(OR(L34="",M34=""),"Invalid plan input",IF(OR(F34&lt;Settings!$B$4,F34&gt;Settings!$B$5),"Planned date outside bounds",IF(AND(I34="Completed",J34=""),"Missing completion date",IF(AND(J34&lt;&gt;"",NOT(ISNUMBER(J34))),"Invalid completion date","OK"))))))))))))))</f>
        <v/>
      </c>
      <c r="P34" s="8">
        <f>IF(OR(A34="",I34="Canceled",I34="Unscheduled",L34="",M34="",COUNTIF(Settings!$D$2:$D$4,C34)=0,COUNTIF(Settings!$H$2:$H$5,I34)=0),"",H34)</f>
        <v/>
      </c>
    </row>
    <row r="35" ht="42" customHeight="1">
      <c r="A35" s="2" t="n"/>
      <c r="B35" s="2" t="n"/>
      <c r="C35" s="2" t="n"/>
      <c r="D35" s="2" t="n"/>
      <c r="E35" s="21" t="n"/>
      <c r="F35" s="21" t="n"/>
      <c r="G35" s="22" t="n"/>
      <c r="H35" s="5" t="n"/>
      <c r="I35" s="2" t="n"/>
      <c r="J35" s="21" t="n"/>
      <c r="K35" s="2" t="n"/>
      <c r="L35" s="24">
        <f>IF(OR(A35="",F35="",G35=""),"",IF(AND(ISNUMBER(F35),ISNUMBER(G35)),IF(AND(F35&gt;0,G35&gt;=0,G35&lt;=TIME(23,59,0)),F35+G35,""),""))</f>
        <v/>
      </c>
      <c r="M35" s="24">
        <f>IF(OR(L35="",H35=""),"",IF(ISNUMBER(H35),IF(AND(H35&gt;0,H35&lt;=Settings!$B$6),L35+H35/24,""),""))</f>
        <v/>
      </c>
      <c r="N35" s="10">
        <f>IF(A35="","",IF(I35="Canceled","Canceled",IF(I35="Completed","Completed",IF(E35="","Missing due date",IF(NOT(ISNUMBER(E35)),"Invalid due date",IF(E35&lt;TODAY(),"Overdue",IF(E35=TODAY(),"Due today","Upcoming")))))))</f>
        <v/>
      </c>
      <c r="O35" s="10">
        <f>IF(COUNTA(A35:K35)=0,"",IF(OR(A35="",B35="",D35="",E35="",I35=""),"Missing core fields",IF(COUNTIF(Settings!$G$2:$G$4,D35)=0,"Unknown priority",IF(COUNTIF(Settings!$H$2:$H$5,I35)=0,"Unknown status",IF(NOT(ISNUMBER(E35)),"Invalid due date",IF(OR(E35&lt;Settings!$B$4,E35&gt;Settings!$B$5),"Due date outside bounds",IF(I35="Canceled","OK",IF(I35="Unscheduled","Needs scheduling",IF(OR(C35="",F35="",G35="",H35=""),"Incomplete plan",IF(COUNTIF(Settings!$D$2:$D$4,C35)=0,"Unknown supervisor",IF(OR(L35="",M35=""),"Invalid plan input",IF(OR(F35&lt;Settings!$B$4,F35&gt;Settings!$B$5),"Planned date outside bounds",IF(AND(I35="Completed",J35=""),"Missing completion date",IF(AND(J35&lt;&gt;"",NOT(ISNUMBER(J35))),"Invalid completion date","OK"))))))))))))))</f>
        <v/>
      </c>
      <c r="P35" s="11">
        <f>IF(OR(A35="",I35="Canceled",I35="Unscheduled",L35="",M35="",COUNTIF(Settings!$D$2:$D$4,C35)=0,COUNTIF(Settings!$H$2:$H$5,I35)=0),"",H35)</f>
        <v/>
      </c>
    </row>
    <row r="36" ht="42" customHeight="1">
      <c r="A36" s="2" t="n"/>
      <c r="B36" s="2" t="n"/>
      <c r="C36" s="2" t="n"/>
      <c r="D36" s="2" t="n"/>
      <c r="E36" s="21" t="n"/>
      <c r="F36" s="21" t="n"/>
      <c r="G36" s="22" t="n"/>
      <c r="H36" s="5" t="n"/>
      <c r="I36" s="2" t="n"/>
      <c r="J36" s="21" t="n"/>
      <c r="K36" s="2" t="n"/>
      <c r="L36" s="23">
        <f>IF(OR(A36="",F36="",G36=""),"",IF(AND(ISNUMBER(F36),ISNUMBER(G36)),IF(AND(F36&gt;0,G36&gt;=0,G36&lt;=TIME(23,59,0)),F36+G36,""),""))</f>
        <v/>
      </c>
      <c r="M36" s="23">
        <f>IF(OR(L36="",H36=""),"",IF(ISNUMBER(H36),IF(AND(H36&gt;0,H36&lt;=Settings!$B$6),L36+H36/24,""),""))</f>
        <v/>
      </c>
      <c r="N36" s="7">
        <f>IF(A36="","",IF(I36="Canceled","Canceled",IF(I36="Completed","Completed",IF(E36="","Missing due date",IF(NOT(ISNUMBER(E36)),"Invalid due date",IF(E36&lt;TODAY(),"Overdue",IF(E36=TODAY(),"Due today","Upcoming")))))))</f>
        <v/>
      </c>
      <c r="O36" s="7">
        <f>IF(COUNTA(A36:K36)=0,"",IF(OR(A36="",B36="",D36="",E36="",I36=""),"Missing core fields",IF(COUNTIF(Settings!$G$2:$G$4,D36)=0,"Unknown priority",IF(COUNTIF(Settings!$H$2:$H$5,I36)=0,"Unknown status",IF(NOT(ISNUMBER(E36)),"Invalid due date",IF(OR(E36&lt;Settings!$B$4,E36&gt;Settings!$B$5),"Due date outside bounds",IF(I36="Canceled","OK",IF(I36="Unscheduled","Needs scheduling",IF(OR(C36="",F36="",G36="",H36=""),"Incomplete plan",IF(COUNTIF(Settings!$D$2:$D$4,C36)=0,"Unknown supervisor",IF(OR(L36="",M36=""),"Invalid plan input",IF(OR(F36&lt;Settings!$B$4,F36&gt;Settings!$B$5),"Planned date outside bounds",IF(AND(I36="Completed",J36=""),"Missing completion date",IF(AND(J36&lt;&gt;"",NOT(ISNUMBER(J36))),"Invalid completion date","OK"))))))))))))))</f>
        <v/>
      </c>
      <c r="P36" s="8">
        <f>IF(OR(A36="",I36="Canceled",I36="Unscheduled",L36="",M36="",COUNTIF(Settings!$D$2:$D$4,C36)=0,COUNTIF(Settings!$H$2:$H$5,I36)=0),"",H36)</f>
        <v/>
      </c>
    </row>
    <row r="37" ht="42" customHeight="1">
      <c r="A37" s="2" t="n"/>
      <c r="B37" s="2" t="n"/>
      <c r="C37" s="2" t="n"/>
      <c r="D37" s="2" t="n"/>
      <c r="E37" s="21" t="n"/>
      <c r="F37" s="21" t="n"/>
      <c r="G37" s="22" t="n"/>
      <c r="H37" s="5" t="n"/>
      <c r="I37" s="2" t="n"/>
      <c r="J37" s="21" t="n"/>
      <c r="K37" s="2" t="n"/>
      <c r="L37" s="24">
        <f>IF(OR(A37="",F37="",G37=""),"",IF(AND(ISNUMBER(F37),ISNUMBER(G37)),IF(AND(F37&gt;0,G37&gt;=0,G37&lt;=TIME(23,59,0)),F37+G37,""),""))</f>
        <v/>
      </c>
      <c r="M37" s="24">
        <f>IF(OR(L37="",H37=""),"",IF(ISNUMBER(H37),IF(AND(H37&gt;0,H37&lt;=Settings!$B$6),L37+H37/24,""),""))</f>
        <v/>
      </c>
      <c r="N37" s="10">
        <f>IF(A37="","",IF(I37="Canceled","Canceled",IF(I37="Completed","Completed",IF(E37="","Missing due date",IF(NOT(ISNUMBER(E37)),"Invalid due date",IF(E37&lt;TODAY(),"Overdue",IF(E37=TODAY(),"Due today","Upcoming")))))))</f>
        <v/>
      </c>
      <c r="O37" s="10">
        <f>IF(COUNTA(A37:K37)=0,"",IF(OR(A37="",B37="",D37="",E37="",I37=""),"Missing core fields",IF(COUNTIF(Settings!$G$2:$G$4,D37)=0,"Unknown priority",IF(COUNTIF(Settings!$H$2:$H$5,I37)=0,"Unknown status",IF(NOT(ISNUMBER(E37)),"Invalid due date",IF(OR(E37&lt;Settings!$B$4,E37&gt;Settings!$B$5),"Due date outside bounds",IF(I37="Canceled","OK",IF(I37="Unscheduled","Needs scheduling",IF(OR(C37="",F37="",G37="",H37=""),"Incomplete plan",IF(COUNTIF(Settings!$D$2:$D$4,C37)=0,"Unknown supervisor",IF(OR(L37="",M37=""),"Invalid plan input",IF(OR(F37&lt;Settings!$B$4,F37&gt;Settings!$B$5),"Planned date outside bounds",IF(AND(I37="Completed",J37=""),"Missing completion date",IF(AND(J37&lt;&gt;"",NOT(ISNUMBER(J37))),"Invalid completion date","OK"))))))))))))))</f>
        <v/>
      </c>
      <c r="P37" s="11">
        <f>IF(OR(A37="",I37="Canceled",I37="Unscheduled",L37="",M37="",COUNTIF(Settings!$D$2:$D$4,C37)=0,COUNTIF(Settings!$H$2:$H$5,I37)=0),"",H37)</f>
        <v/>
      </c>
    </row>
    <row r="38" ht="42" customHeight="1">
      <c r="A38" s="2" t="n"/>
      <c r="B38" s="2" t="n"/>
      <c r="C38" s="2" t="n"/>
      <c r="D38" s="2" t="n"/>
      <c r="E38" s="21" t="n"/>
      <c r="F38" s="21" t="n"/>
      <c r="G38" s="22" t="n"/>
      <c r="H38" s="5" t="n"/>
      <c r="I38" s="2" t="n"/>
      <c r="J38" s="21" t="n"/>
      <c r="K38" s="2" t="n"/>
      <c r="L38" s="23">
        <f>IF(OR(A38="",F38="",G38=""),"",IF(AND(ISNUMBER(F38),ISNUMBER(G38)),IF(AND(F38&gt;0,G38&gt;=0,G38&lt;=TIME(23,59,0)),F38+G38,""),""))</f>
        <v/>
      </c>
      <c r="M38" s="23">
        <f>IF(OR(L38="",H38=""),"",IF(ISNUMBER(H38),IF(AND(H38&gt;0,H38&lt;=Settings!$B$6),L38+H38/24,""),""))</f>
        <v/>
      </c>
      <c r="N38" s="7">
        <f>IF(A38="","",IF(I38="Canceled","Canceled",IF(I38="Completed","Completed",IF(E38="","Missing due date",IF(NOT(ISNUMBER(E38)),"Invalid due date",IF(E38&lt;TODAY(),"Overdue",IF(E38=TODAY(),"Due today","Upcoming")))))))</f>
        <v/>
      </c>
      <c r="O38" s="7">
        <f>IF(COUNTA(A38:K38)=0,"",IF(OR(A38="",B38="",D38="",E38="",I38=""),"Missing core fields",IF(COUNTIF(Settings!$G$2:$G$4,D38)=0,"Unknown priority",IF(COUNTIF(Settings!$H$2:$H$5,I38)=0,"Unknown status",IF(NOT(ISNUMBER(E38)),"Invalid due date",IF(OR(E38&lt;Settings!$B$4,E38&gt;Settings!$B$5),"Due date outside bounds",IF(I38="Canceled","OK",IF(I38="Unscheduled","Needs scheduling",IF(OR(C38="",F38="",G38="",H38=""),"Incomplete plan",IF(COUNTIF(Settings!$D$2:$D$4,C38)=0,"Unknown supervisor",IF(OR(L38="",M38=""),"Invalid plan input",IF(OR(F38&lt;Settings!$B$4,F38&gt;Settings!$B$5),"Planned date outside bounds",IF(AND(I38="Completed",J38=""),"Missing completion date",IF(AND(J38&lt;&gt;"",NOT(ISNUMBER(J38))),"Invalid completion date","OK"))))))))))))))</f>
        <v/>
      </c>
      <c r="P38" s="8">
        <f>IF(OR(A38="",I38="Canceled",I38="Unscheduled",L38="",M38="",COUNTIF(Settings!$D$2:$D$4,C38)=0,COUNTIF(Settings!$H$2:$H$5,I38)=0),"",H38)</f>
        <v/>
      </c>
    </row>
    <row r="39" ht="42" customHeight="1">
      <c r="A39" s="2" t="n"/>
      <c r="B39" s="2" t="n"/>
      <c r="C39" s="2" t="n"/>
      <c r="D39" s="2" t="n"/>
      <c r="E39" s="21" t="n"/>
      <c r="F39" s="21" t="n"/>
      <c r="G39" s="22" t="n"/>
      <c r="H39" s="5" t="n"/>
      <c r="I39" s="2" t="n"/>
      <c r="J39" s="21" t="n"/>
      <c r="K39" s="2" t="n"/>
      <c r="L39" s="24">
        <f>IF(OR(A39="",F39="",G39=""),"",IF(AND(ISNUMBER(F39),ISNUMBER(G39)),IF(AND(F39&gt;0,G39&gt;=0,G39&lt;=TIME(23,59,0)),F39+G39,""),""))</f>
        <v/>
      </c>
      <c r="M39" s="24">
        <f>IF(OR(L39="",H39=""),"",IF(ISNUMBER(H39),IF(AND(H39&gt;0,H39&lt;=Settings!$B$6),L39+H39/24,""),""))</f>
        <v/>
      </c>
      <c r="N39" s="10">
        <f>IF(A39="","",IF(I39="Canceled","Canceled",IF(I39="Completed","Completed",IF(E39="","Missing due date",IF(NOT(ISNUMBER(E39)),"Invalid due date",IF(E39&lt;TODAY(),"Overdue",IF(E39=TODAY(),"Due today","Upcoming")))))))</f>
        <v/>
      </c>
      <c r="O39" s="10">
        <f>IF(COUNTA(A39:K39)=0,"",IF(OR(A39="",B39="",D39="",E39="",I39=""),"Missing core fields",IF(COUNTIF(Settings!$G$2:$G$4,D39)=0,"Unknown priority",IF(COUNTIF(Settings!$H$2:$H$5,I39)=0,"Unknown status",IF(NOT(ISNUMBER(E39)),"Invalid due date",IF(OR(E39&lt;Settings!$B$4,E39&gt;Settings!$B$5),"Due date outside bounds",IF(I39="Canceled","OK",IF(I39="Unscheduled","Needs scheduling",IF(OR(C39="",F39="",G39="",H39=""),"Incomplete plan",IF(COUNTIF(Settings!$D$2:$D$4,C39)=0,"Unknown supervisor",IF(OR(L39="",M39=""),"Invalid plan input",IF(OR(F39&lt;Settings!$B$4,F39&gt;Settings!$B$5),"Planned date outside bounds",IF(AND(I39="Completed",J39=""),"Missing completion date",IF(AND(J39&lt;&gt;"",NOT(ISNUMBER(J39))),"Invalid completion date","OK"))))))))))))))</f>
        <v/>
      </c>
      <c r="P39" s="11">
        <f>IF(OR(A39="",I39="Canceled",I39="Unscheduled",L39="",M39="",COUNTIF(Settings!$D$2:$D$4,C39)=0,COUNTIF(Settings!$H$2:$H$5,I39)=0),"",H39)</f>
        <v/>
      </c>
    </row>
    <row r="40" ht="42" customHeight="1">
      <c r="A40" s="2" t="n"/>
      <c r="B40" s="2" t="n"/>
      <c r="C40" s="2" t="n"/>
      <c r="D40" s="2" t="n"/>
      <c r="E40" s="21" t="n"/>
      <c r="F40" s="21" t="n"/>
      <c r="G40" s="22" t="n"/>
      <c r="H40" s="5" t="n"/>
      <c r="I40" s="2" t="n"/>
      <c r="J40" s="21" t="n"/>
      <c r="K40" s="2" t="n"/>
      <c r="L40" s="23">
        <f>IF(OR(A40="",F40="",G40=""),"",IF(AND(ISNUMBER(F40),ISNUMBER(G40)),IF(AND(F40&gt;0,G40&gt;=0,G40&lt;=TIME(23,59,0)),F40+G40,""),""))</f>
        <v/>
      </c>
      <c r="M40" s="23">
        <f>IF(OR(L40="",H40=""),"",IF(ISNUMBER(H40),IF(AND(H40&gt;0,H40&lt;=Settings!$B$6),L40+H40/24,""),""))</f>
        <v/>
      </c>
      <c r="N40" s="7">
        <f>IF(A40="","",IF(I40="Canceled","Canceled",IF(I40="Completed","Completed",IF(E40="","Missing due date",IF(NOT(ISNUMBER(E40)),"Invalid due date",IF(E40&lt;TODAY(),"Overdue",IF(E40=TODAY(),"Due today","Upcoming")))))))</f>
        <v/>
      </c>
      <c r="O40" s="7">
        <f>IF(COUNTA(A40:K40)=0,"",IF(OR(A40="",B40="",D40="",E40="",I40=""),"Missing core fields",IF(COUNTIF(Settings!$G$2:$G$4,D40)=0,"Unknown priority",IF(COUNTIF(Settings!$H$2:$H$5,I40)=0,"Unknown status",IF(NOT(ISNUMBER(E40)),"Invalid due date",IF(OR(E40&lt;Settings!$B$4,E40&gt;Settings!$B$5),"Due date outside bounds",IF(I40="Canceled","OK",IF(I40="Unscheduled","Needs scheduling",IF(OR(C40="",F40="",G40="",H40=""),"Incomplete plan",IF(COUNTIF(Settings!$D$2:$D$4,C40)=0,"Unknown supervisor",IF(OR(L40="",M40=""),"Invalid plan input",IF(OR(F40&lt;Settings!$B$4,F40&gt;Settings!$B$5),"Planned date outside bounds",IF(AND(I40="Completed",J40=""),"Missing completion date",IF(AND(J40&lt;&gt;"",NOT(ISNUMBER(J40))),"Invalid completion date","OK"))))))))))))))</f>
        <v/>
      </c>
      <c r="P40" s="8">
        <f>IF(OR(A40="",I40="Canceled",I40="Unscheduled",L40="",M40="",COUNTIF(Settings!$D$2:$D$4,C40)=0,COUNTIF(Settings!$H$2:$H$5,I40)=0),"",H40)</f>
        <v/>
      </c>
    </row>
    <row r="41" ht="42" customHeight="1">
      <c r="A41" s="2" t="n"/>
      <c r="B41" s="2" t="n"/>
      <c r="C41" s="2" t="n"/>
      <c r="D41" s="2" t="n"/>
      <c r="E41" s="21" t="n"/>
      <c r="F41" s="21" t="n"/>
      <c r="G41" s="22" t="n"/>
      <c r="H41" s="5" t="n"/>
      <c r="I41" s="2" t="n"/>
      <c r="J41" s="21" t="n"/>
      <c r="K41" s="2" t="n"/>
      <c r="L41" s="24">
        <f>IF(OR(A41="",F41="",G41=""),"",IF(AND(ISNUMBER(F41),ISNUMBER(G41)),IF(AND(F41&gt;0,G41&gt;=0,G41&lt;=TIME(23,59,0)),F41+G41,""),""))</f>
        <v/>
      </c>
      <c r="M41" s="24">
        <f>IF(OR(L41="",H41=""),"",IF(ISNUMBER(H41),IF(AND(H41&gt;0,H41&lt;=Settings!$B$6),L41+H41/24,""),""))</f>
        <v/>
      </c>
      <c r="N41" s="10">
        <f>IF(A41="","",IF(I41="Canceled","Canceled",IF(I41="Completed","Completed",IF(E41="","Missing due date",IF(NOT(ISNUMBER(E41)),"Invalid due date",IF(E41&lt;TODAY(),"Overdue",IF(E41=TODAY(),"Due today","Upcoming")))))))</f>
        <v/>
      </c>
      <c r="O41" s="10">
        <f>IF(COUNTA(A41:K41)=0,"",IF(OR(A41="",B41="",D41="",E41="",I41=""),"Missing core fields",IF(COUNTIF(Settings!$G$2:$G$4,D41)=0,"Unknown priority",IF(COUNTIF(Settings!$H$2:$H$5,I41)=0,"Unknown status",IF(NOT(ISNUMBER(E41)),"Invalid due date",IF(OR(E41&lt;Settings!$B$4,E41&gt;Settings!$B$5),"Due date outside bounds",IF(I41="Canceled","OK",IF(I41="Unscheduled","Needs scheduling",IF(OR(C41="",F41="",G41="",H41=""),"Incomplete plan",IF(COUNTIF(Settings!$D$2:$D$4,C41)=0,"Unknown supervisor",IF(OR(L41="",M41=""),"Invalid plan input",IF(OR(F41&lt;Settings!$B$4,F41&gt;Settings!$B$5),"Planned date outside bounds",IF(AND(I41="Completed",J41=""),"Missing completion date",IF(AND(J41&lt;&gt;"",NOT(ISNUMBER(J41))),"Invalid completion date","OK"))))))))))))))</f>
        <v/>
      </c>
      <c r="P41" s="11">
        <f>IF(OR(A41="",I41="Canceled",I41="Unscheduled",L41="",M41="",COUNTIF(Settings!$D$2:$D$4,C41)=0,COUNTIF(Settings!$H$2:$H$5,I41)=0),"",H41)</f>
        <v/>
      </c>
    </row>
    <row r="42" ht="42" customHeight="1">
      <c r="A42" s="2" t="n"/>
      <c r="B42" s="2" t="n"/>
      <c r="C42" s="2" t="n"/>
      <c r="D42" s="2" t="n"/>
      <c r="E42" s="21" t="n"/>
      <c r="F42" s="21" t="n"/>
      <c r="G42" s="22" t="n"/>
      <c r="H42" s="5" t="n"/>
      <c r="I42" s="2" t="n"/>
      <c r="J42" s="21" t="n"/>
      <c r="K42" s="2" t="n"/>
      <c r="L42" s="23">
        <f>IF(OR(A42="",F42="",G42=""),"",IF(AND(ISNUMBER(F42),ISNUMBER(G42)),IF(AND(F42&gt;0,G42&gt;=0,G42&lt;=TIME(23,59,0)),F42+G42,""),""))</f>
        <v/>
      </c>
      <c r="M42" s="23">
        <f>IF(OR(L42="",H42=""),"",IF(ISNUMBER(H42),IF(AND(H42&gt;0,H42&lt;=Settings!$B$6),L42+H42/24,""),""))</f>
        <v/>
      </c>
      <c r="N42" s="7">
        <f>IF(A42="","",IF(I42="Canceled","Canceled",IF(I42="Completed","Completed",IF(E42="","Missing due date",IF(NOT(ISNUMBER(E42)),"Invalid due date",IF(E42&lt;TODAY(),"Overdue",IF(E42=TODAY(),"Due today","Upcoming")))))))</f>
        <v/>
      </c>
      <c r="O42" s="7">
        <f>IF(COUNTA(A42:K42)=0,"",IF(OR(A42="",B42="",D42="",E42="",I42=""),"Missing core fields",IF(COUNTIF(Settings!$G$2:$G$4,D42)=0,"Unknown priority",IF(COUNTIF(Settings!$H$2:$H$5,I42)=0,"Unknown status",IF(NOT(ISNUMBER(E42)),"Invalid due date",IF(OR(E42&lt;Settings!$B$4,E42&gt;Settings!$B$5),"Due date outside bounds",IF(I42="Canceled","OK",IF(I42="Unscheduled","Needs scheduling",IF(OR(C42="",F42="",G42="",H42=""),"Incomplete plan",IF(COUNTIF(Settings!$D$2:$D$4,C42)=0,"Unknown supervisor",IF(OR(L42="",M42=""),"Invalid plan input",IF(OR(F42&lt;Settings!$B$4,F42&gt;Settings!$B$5),"Planned date outside bounds",IF(AND(I42="Completed",J42=""),"Missing completion date",IF(AND(J42&lt;&gt;"",NOT(ISNUMBER(J42))),"Invalid completion date","OK"))))))))))))))</f>
        <v/>
      </c>
      <c r="P42" s="8">
        <f>IF(OR(A42="",I42="Canceled",I42="Unscheduled",L42="",M42="",COUNTIF(Settings!$D$2:$D$4,C42)=0,COUNTIF(Settings!$H$2:$H$5,I42)=0),"",H42)</f>
        <v/>
      </c>
    </row>
    <row r="43" ht="42" customHeight="1">
      <c r="A43" s="2" t="n"/>
      <c r="B43" s="2" t="n"/>
      <c r="C43" s="2" t="n"/>
      <c r="D43" s="2" t="n"/>
      <c r="E43" s="21" t="n"/>
      <c r="F43" s="21" t="n"/>
      <c r="G43" s="22" t="n"/>
      <c r="H43" s="5" t="n"/>
      <c r="I43" s="2" t="n"/>
      <c r="J43" s="21" t="n"/>
      <c r="K43" s="2" t="n"/>
      <c r="L43" s="24">
        <f>IF(OR(A43="",F43="",G43=""),"",IF(AND(ISNUMBER(F43),ISNUMBER(G43)),IF(AND(F43&gt;0,G43&gt;=0,G43&lt;=TIME(23,59,0)),F43+G43,""),""))</f>
        <v/>
      </c>
      <c r="M43" s="24">
        <f>IF(OR(L43="",H43=""),"",IF(ISNUMBER(H43),IF(AND(H43&gt;0,H43&lt;=Settings!$B$6),L43+H43/24,""),""))</f>
        <v/>
      </c>
      <c r="N43" s="10">
        <f>IF(A43="","",IF(I43="Canceled","Canceled",IF(I43="Completed","Completed",IF(E43="","Missing due date",IF(NOT(ISNUMBER(E43)),"Invalid due date",IF(E43&lt;TODAY(),"Overdue",IF(E43=TODAY(),"Due today","Upcoming")))))))</f>
        <v/>
      </c>
      <c r="O43" s="10">
        <f>IF(COUNTA(A43:K43)=0,"",IF(OR(A43="",B43="",D43="",E43="",I43=""),"Missing core fields",IF(COUNTIF(Settings!$G$2:$G$4,D43)=0,"Unknown priority",IF(COUNTIF(Settings!$H$2:$H$5,I43)=0,"Unknown status",IF(NOT(ISNUMBER(E43)),"Invalid due date",IF(OR(E43&lt;Settings!$B$4,E43&gt;Settings!$B$5),"Due date outside bounds",IF(I43="Canceled","OK",IF(I43="Unscheduled","Needs scheduling",IF(OR(C43="",F43="",G43="",H43=""),"Incomplete plan",IF(COUNTIF(Settings!$D$2:$D$4,C43)=0,"Unknown supervisor",IF(OR(L43="",M43=""),"Invalid plan input",IF(OR(F43&lt;Settings!$B$4,F43&gt;Settings!$B$5),"Planned date outside bounds",IF(AND(I43="Completed",J43=""),"Missing completion date",IF(AND(J43&lt;&gt;"",NOT(ISNUMBER(J43))),"Invalid completion date","OK"))))))))))))))</f>
        <v/>
      </c>
      <c r="P43" s="11">
        <f>IF(OR(A43="",I43="Canceled",I43="Unscheduled",L43="",M43="",COUNTIF(Settings!$D$2:$D$4,C43)=0,COUNTIF(Settings!$H$2:$H$5,I43)=0),"",H43)</f>
        <v/>
      </c>
    </row>
    <row r="44" ht="42" customHeight="1">
      <c r="A44" s="2" t="n"/>
      <c r="B44" s="2" t="n"/>
      <c r="C44" s="2" t="n"/>
      <c r="D44" s="2" t="n"/>
      <c r="E44" s="21" t="n"/>
      <c r="F44" s="21" t="n"/>
      <c r="G44" s="22" t="n"/>
      <c r="H44" s="5" t="n"/>
      <c r="I44" s="2" t="n"/>
      <c r="J44" s="21" t="n"/>
      <c r="K44" s="2" t="n"/>
      <c r="L44" s="23">
        <f>IF(OR(A44="",F44="",G44=""),"",IF(AND(ISNUMBER(F44),ISNUMBER(G44)),IF(AND(F44&gt;0,G44&gt;=0,G44&lt;=TIME(23,59,0)),F44+G44,""),""))</f>
        <v/>
      </c>
      <c r="M44" s="23">
        <f>IF(OR(L44="",H44=""),"",IF(ISNUMBER(H44),IF(AND(H44&gt;0,H44&lt;=Settings!$B$6),L44+H44/24,""),""))</f>
        <v/>
      </c>
      <c r="N44" s="7">
        <f>IF(A44="","",IF(I44="Canceled","Canceled",IF(I44="Completed","Completed",IF(E44="","Missing due date",IF(NOT(ISNUMBER(E44)),"Invalid due date",IF(E44&lt;TODAY(),"Overdue",IF(E44=TODAY(),"Due today","Upcoming")))))))</f>
        <v/>
      </c>
      <c r="O44" s="7">
        <f>IF(COUNTA(A44:K44)=0,"",IF(OR(A44="",B44="",D44="",E44="",I44=""),"Missing core fields",IF(COUNTIF(Settings!$G$2:$G$4,D44)=0,"Unknown priority",IF(COUNTIF(Settings!$H$2:$H$5,I44)=0,"Unknown status",IF(NOT(ISNUMBER(E44)),"Invalid due date",IF(OR(E44&lt;Settings!$B$4,E44&gt;Settings!$B$5),"Due date outside bounds",IF(I44="Canceled","OK",IF(I44="Unscheduled","Needs scheduling",IF(OR(C44="",F44="",G44="",H44=""),"Incomplete plan",IF(COUNTIF(Settings!$D$2:$D$4,C44)=0,"Unknown supervisor",IF(OR(L44="",M44=""),"Invalid plan input",IF(OR(F44&lt;Settings!$B$4,F44&gt;Settings!$B$5),"Planned date outside bounds",IF(AND(I44="Completed",J44=""),"Missing completion date",IF(AND(J44&lt;&gt;"",NOT(ISNUMBER(J44))),"Invalid completion date","OK"))))))))))))))</f>
        <v/>
      </c>
      <c r="P44" s="8">
        <f>IF(OR(A44="",I44="Canceled",I44="Unscheduled",L44="",M44="",COUNTIF(Settings!$D$2:$D$4,C44)=0,COUNTIF(Settings!$H$2:$H$5,I44)=0),"",H44)</f>
        <v/>
      </c>
    </row>
    <row r="45" ht="42" customHeight="1">
      <c r="A45" s="2" t="n"/>
      <c r="B45" s="2" t="n"/>
      <c r="C45" s="2" t="n"/>
      <c r="D45" s="2" t="n"/>
      <c r="E45" s="21" t="n"/>
      <c r="F45" s="21" t="n"/>
      <c r="G45" s="22" t="n"/>
      <c r="H45" s="5" t="n"/>
      <c r="I45" s="2" t="n"/>
      <c r="J45" s="21" t="n"/>
      <c r="K45" s="2" t="n"/>
      <c r="L45" s="24">
        <f>IF(OR(A45="",F45="",G45=""),"",IF(AND(ISNUMBER(F45),ISNUMBER(G45)),IF(AND(F45&gt;0,G45&gt;=0,G45&lt;=TIME(23,59,0)),F45+G45,""),""))</f>
        <v/>
      </c>
      <c r="M45" s="24">
        <f>IF(OR(L45="",H45=""),"",IF(ISNUMBER(H45),IF(AND(H45&gt;0,H45&lt;=Settings!$B$6),L45+H45/24,""),""))</f>
        <v/>
      </c>
      <c r="N45" s="10">
        <f>IF(A45="","",IF(I45="Canceled","Canceled",IF(I45="Completed","Completed",IF(E45="","Missing due date",IF(NOT(ISNUMBER(E45)),"Invalid due date",IF(E45&lt;TODAY(),"Overdue",IF(E45=TODAY(),"Due today","Upcoming")))))))</f>
        <v/>
      </c>
      <c r="O45" s="10">
        <f>IF(COUNTA(A45:K45)=0,"",IF(OR(A45="",B45="",D45="",E45="",I45=""),"Missing core fields",IF(COUNTIF(Settings!$G$2:$G$4,D45)=0,"Unknown priority",IF(COUNTIF(Settings!$H$2:$H$5,I45)=0,"Unknown status",IF(NOT(ISNUMBER(E45)),"Invalid due date",IF(OR(E45&lt;Settings!$B$4,E45&gt;Settings!$B$5),"Due date outside bounds",IF(I45="Canceled","OK",IF(I45="Unscheduled","Needs scheduling",IF(OR(C45="",F45="",G45="",H45=""),"Incomplete plan",IF(COUNTIF(Settings!$D$2:$D$4,C45)=0,"Unknown supervisor",IF(OR(L45="",M45=""),"Invalid plan input",IF(OR(F45&lt;Settings!$B$4,F45&gt;Settings!$B$5),"Planned date outside bounds",IF(AND(I45="Completed",J45=""),"Missing completion date",IF(AND(J45&lt;&gt;"",NOT(ISNUMBER(J45))),"Invalid completion date","OK"))))))))))))))</f>
        <v/>
      </c>
      <c r="P45" s="11">
        <f>IF(OR(A45="",I45="Canceled",I45="Unscheduled",L45="",M45="",COUNTIF(Settings!$D$2:$D$4,C45)=0,COUNTIF(Settings!$H$2:$H$5,I45)=0),"",H45)</f>
        <v/>
      </c>
    </row>
    <row r="46" ht="42" customHeight="1">
      <c r="A46" s="2" t="n"/>
      <c r="B46" s="2" t="n"/>
      <c r="C46" s="2" t="n"/>
      <c r="D46" s="2" t="n"/>
      <c r="E46" s="21" t="n"/>
      <c r="F46" s="21" t="n"/>
      <c r="G46" s="22" t="n"/>
      <c r="H46" s="5" t="n"/>
      <c r="I46" s="2" t="n"/>
      <c r="J46" s="21" t="n"/>
      <c r="K46" s="2" t="n"/>
      <c r="L46" s="23">
        <f>IF(OR(A46="",F46="",G46=""),"",IF(AND(ISNUMBER(F46),ISNUMBER(G46)),IF(AND(F46&gt;0,G46&gt;=0,G46&lt;=TIME(23,59,0)),F46+G46,""),""))</f>
        <v/>
      </c>
      <c r="M46" s="23">
        <f>IF(OR(L46="",H46=""),"",IF(ISNUMBER(H46),IF(AND(H46&gt;0,H46&lt;=Settings!$B$6),L46+H46/24,""),""))</f>
        <v/>
      </c>
      <c r="N46" s="7">
        <f>IF(A46="","",IF(I46="Canceled","Canceled",IF(I46="Completed","Completed",IF(E46="","Missing due date",IF(NOT(ISNUMBER(E46)),"Invalid due date",IF(E46&lt;TODAY(),"Overdue",IF(E46=TODAY(),"Due today","Upcoming")))))))</f>
        <v/>
      </c>
      <c r="O46" s="7">
        <f>IF(COUNTA(A46:K46)=0,"",IF(OR(A46="",B46="",D46="",E46="",I46=""),"Missing core fields",IF(COUNTIF(Settings!$G$2:$G$4,D46)=0,"Unknown priority",IF(COUNTIF(Settings!$H$2:$H$5,I46)=0,"Unknown status",IF(NOT(ISNUMBER(E46)),"Invalid due date",IF(OR(E46&lt;Settings!$B$4,E46&gt;Settings!$B$5),"Due date outside bounds",IF(I46="Canceled","OK",IF(I46="Unscheduled","Needs scheduling",IF(OR(C46="",F46="",G46="",H46=""),"Incomplete plan",IF(COUNTIF(Settings!$D$2:$D$4,C46)=0,"Unknown supervisor",IF(OR(L46="",M46=""),"Invalid plan input",IF(OR(F46&lt;Settings!$B$4,F46&gt;Settings!$B$5),"Planned date outside bounds",IF(AND(I46="Completed",J46=""),"Missing completion date",IF(AND(J46&lt;&gt;"",NOT(ISNUMBER(J46))),"Invalid completion date","OK"))))))))))))))</f>
        <v/>
      </c>
      <c r="P46" s="8">
        <f>IF(OR(A46="",I46="Canceled",I46="Unscheduled",L46="",M46="",COUNTIF(Settings!$D$2:$D$4,C46)=0,COUNTIF(Settings!$H$2:$H$5,I46)=0),"",H46)</f>
        <v/>
      </c>
    </row>
    <row r="47" ht="42" customHeight="1">
      <c r="A47" s="2" t="n"/>
      <c r="B47" s="2" t="n"/>
      <c r="C47" s="2" t="n"/>
      <c r="D47" s="2" t="n"/>
      <c r="E47" s="21" t="n"/>
      <c r="F47" s="21" t="n"/>
      <c r="G47" s="22" t="n"/>
      <c r="H47" s="5" t="n"/>
      <c r="I47" s="2" t="n"/>
      <c r="J47" s="21" t="n"/>
      <c r="K47" s="2" t="n"/>
      <c r="L47" s="24">
        <f>IF(OR(A47="",F47="",G47=""),"",IF(AND(ISNUMBER(F47),ISNUMBER(G47)),IF(AND(F47&gt;0,G47&gt;=0,G47&lt;=TIME(23,59,0)),F47+G47,""),""))</f>
        <v/>
      </c>
      <c r="M47" s="24">
        <f>IF(OR(L47="",H47=""),"",IF(ISNUMBER(H47),IF(AND(H47&gt;0,H47&lt;=Settings!$B$6),L47+H47/24,""),""))</f>
        <v/>
      </c>
      <c r="N47" s="10">
        <f>IF(A47="","",IF(I47="Canceled","Canceled",IF(I47="Completed","Completed",IF(E47="","Missing due date",IF(NOT(ISNUMBER(E47)),"Invalid due date",IF(E47&lt;TODAY(),"Overdue",IF(E47=TODAY(),"Due today","Upcoming")))))))</f>
        <v/>
      </c>
      <c r="O47" s="10">
        <f>IF(COUNTA(A47:K47)=0,"",IF(OR(A47="",B47="",D47="",E47="",I47=""),"Missing core fields",IF(COUNTIF(Settings!$G$2:$G$4,D47)=0,"Unknown priority",IF(COUNTIF(Settings!$H$2:$H$5,I47)=0,"Unknown status",IF(NOT(ISNUMBER(E47)),"Invalid due date",IF(OR(E47&lt;Settings!$B$4,E47&gt;Settings!$B$5),"Due date outside bounds",IF(I47="Canceled","OK",IF(I47="Unscheduled","Needs scheduling",IF(OR(C47="",F47="",G47="",H47=""),"Incomplete plan",IF(COUNTIF(Settings!$D$2:$D$4,C47)=0,"Unknown supervisor",IF(OR(L47="",M47=""),"Invalid plan input",IF(OR(F47&lt;Settings!$B$4,F47&gt;Settings!$B$5),"Planned date outside bounds",IF(AND(I47="Completed",J47=""),"Missing completion date",IF(AND(J47&lt;&gt;"",NOT(ISNUMBER(J47))),"Invalid completion date","OK"))))))))))))))</f>
        <v/>
      </c>
      <c r="P47" s="11">
        <f>IF(OR(A47="",I47="Canceled",I47="Unscheduled",L47="",M47="",COUNTIF(Settings!$D$2:$D$4,C47)=0,COUNTIF(Settings!$H$2:$H$5,I47)=0),"",H47)</f>
        <v/>
      </c>
    </row>
    <row r="48" ht="42" customHeight="1">
      <c r="A48" s="2" t="n"/>
      <c r="B48" s="2" t="n"/>
      <c r="C48" s="2" t="n"/>
      <c r="D48" s="2" t="n"/>
      <c r="E48" s="21" t="n"/>
      <c r="F48" s="21" t="n"/>
      <c r="G48" s="22" t="n"/>
      <c r="H48" s="5" t="n"/>
      <c r="I48" s="2" t="n"/>
      <c r="J48" s="21" t="n"/>
      <c r="K48" s="2" t="n"/>
      <c r="L48" s="23">
        <f>IF(OR(A48="",F48="",G48=""),"",IF(AND(ISNUMBER(F48),ISNUMBER(G48)),IF(AND(F48&gt;0,G48&gt;=0,G48&lt;=TIME(23,59,0)),F48+G48,""),""))</f>
        <v/>
      </c>
      <c r="M48" s="23">
        <f>IF(OR(L48="",H48=""),"",IF(ISNUMBER(H48),IF(AND(H48&gt;0,H48&lt;=Settings!$B$6),L48+H48/24,""),""))</f>
        <v/>
      </c>
      <c r="N48" s="7">
        <f>IF(A48="","",IF(I48="Canceled","Canceled",IF(I48="Completed","Completed",IF(E48="","Missing due date",IF(NOT(ISNUMBER(E48)),"Invalid due date",IF(E48&lt;TODAY(),"Overdue",IF(E48=TODAY(),"Due today","Upcoming")))))))</f>
        <v/>
      </c>
      <c r="O48" s="7">
        <f>IF(COUNTA(A48:K48)=0,"",IF(OR(A48="",B48="",D48="",E48="",I48=""),"Missing core fields",IF(COUNTIF(Settings!$G$2:$G$4,D48)=0,"Unknown priority",IF(COUNTIF(Settings!$H$2:$H$5,I48)=0,"Unknown status",IF(NOT(ISNUMBER(E48)),"Invalid due date",IF(OR(E48&lt;Settings!$B$4,E48&gt;Settings!$B$5),"Due date outside bounds",IF(I48="Canceled","OK",IF(I48="Unscheduled","Needs scheduling",IF(OR(C48="",F48="",G48="",H48=""),"Incomplete plan",IF(COUNTIF(Settings!$D$2:$D$4,C48)=0,"Unknown supervisor",IF(OR(L48="",M48=""),"Invalid plan input",IF(OR(F48&lt;Settings!$B$4,F48&gt;Settings!$B$5),"Planned date outside bounds",IF(AND(I48="Completed",J48=""),"Missing completion date",IF(AND(J48&lt;&gt;"",NOT(ISNUMBER(J48))),"Invalid completion date","OK"))))))))))))))</f>
        <v/>
      </c>
      <c r="P48" s="8">
        <f>IF(OR(A48="",I48="Canceled",I48="Unscheduled",L48="",M48="",COUNTIF(Settings!$D$2:$D$4,C48)=0,COUNTIF(Settings!$H$2:$H$5,I48)=0),"",H48)</f>
        <v/>
      </c>
    </row>
    <row r="49" ht="42" customHeight="1">
      <c r="A49" s="2" t="n"/>
      <c r="B49" s="2" t="n"/>
      <c r="C49" s="2" t="n"/>
      <c r="D49" s="2" t="n"/>
      <c r="E49" s="21" t="n"/>
      <c r="F49" s="21" t="n"/>
      <c r="G49" s="22" t="n"/>
      <c r="H49" s="5" t="n"/>
      <c r="I49" s="2" t="n"/>
      <c r="J49" s="21" t="n"/>
      <c r="K49" s="2" t="n"/>
      <c r="L49" s="24">
        <f>IF(OR(A49="",F49="",G49=""),"",IF(AND(ISNUMBER(F49),ISNUMBER(G49)),IF(AND(F49&gt;0,G49&gt;=0,G49&lt;=TIME(23,59,0)),F49+G49,""),""))</f>
        <v/>
      </c>
      <c r="M49" s="24">
        <f>IF(OR(L49="",H49=""),"",IF(ISNUMBER(H49),IF(AND(H49&gt;0,H49&lt;=Settings!$B$6),L49+H49/24,""),""))</f>
        <v/>
      </c>
      <c r="N49" s="10">
        <f>IF(A49="","",IF(I49="Canceled","Canceled",IF(I49="Completed","Completed",IF(E49="","Missing due date",IF(NOT(ISNUMBER(E49)),"Invalid due date",IF(E49&lt;TODAY(),"Overdue",IF(E49=TODAY(),"Due today","Upcoming")))))))</f>
        <v/>
      </c>
      <c r="O49" s="10">
        <f>IF(COUNTA(A49:K49)=0,"",IF(OR(A49="",B49="",D49="",E49="",I49=""),"Missing core fields",IF(COUNTIF(Settings!$G$2:$G$4,D49)=0,"Unknown priority",IF(COUNTIF(Settings!$H$2:$H$5,I49)=0,"Unknown status",IF(NOT(ISNUMBER(E49)),"Invalid due date",IF(OR(E49&lt;Settings!$B$4,E49&gt;Settings!$B$5),"Due date outside bounds",IF(I49="Canceled","OK",IF(I49="Unscheduled","Needs scheduling",IF(OR(C49="",F49="",G49="",H49=""),"Incomplete plan",IF(COUNTIF(Settings!$D$2:$D$4,C49)=0,"Unknown supervisor",IF(OR(L49="",M49=""),"Invalid plan input",IF(OR(F49&lt;Settings!$B$4,F49&gt;Settings!$B$5),"Planned date outside bounds",IF(AND(I49="Completed",J49=""),"Missing completion date",IF(AND(J49&lt;&gt;"",NOT(ISNUMBER(J49))),"Invalid completion date","OK"))))))))))))))</f>
        <v/>
      </c>
      <c r="P49" s="11">
        <f>IF(OR(A49="",I49="Canceled",I49="Unscheduled",L49="",M49="",COUNTIF(Settings!$D$2:$D$4,C49)=0,COUNTIF(Settings!$H$2:$H$5,I49)=0),"",H49)</f>
        <v/>
      </c>
    </row>
    <row r="50" ht="42" customHeight="1">
      <c r="A50" s="2" t="n"/>
      <c r="B50" s="2" t="n"/>
      <c r="C50" s="2" t="n"/>
      <c r="D50" s="2" t="n"/>
      <c r="E50" s="21" t="n"/>
      <c r="F50" s="21" t="n"/>
      <c r="G50" s="22" t="n"/>
      <c r="H50" s="5" t="n"/>
      <c r="I50" s="2" t="n"/>
      <c r="J50" s="21" t="n"/>
      <c r="K50" s="2" t="n"/>
      <c r="L50" s="23">
        <f>IF(OR(A50="",F50="",G50=""),"",IF(AND(ISNUMBER(F50),ISNUMBER(G50)),IF(AND(F50&gt;0,G50&gt;=0,G50&lt;=TIME(23,59,0)),F50+G50,""),""))</f>
        <v/>
      </c>
      <c r="M50" s="23">
        <f>IF(OR(L50="",H50=""),"",IF(ISNUMBER(H50),IF(AND(H50&gt;0,H50&lt;=Settings!$B$6),L50+H50/24,""),""))</f>
        <v/>
      </c>
      <c r="N50" s="7">
        <f>IF(A50="","",IF(I50="Canceled","Canceled",IF(I50="Completed","Completed",IF(E50="","Missing due date",IF(NOT(ISNUMBER(E50)),"Invalid due date",IF(E50&lt;TODAY(),"Overdue",IF(E50=TODAY(),"Due today","Upcoming")))))))</f>
        <v/>
      </c>
      <c r="O50" s="7">
        <f>IF(COUNTA(A50:K50)=0,"",IF(OR(A50="",B50="",D50="",E50="",I50=""),"Missing core fields",IF(COUNTIF(Settings!$G$2:$G$4,D50)=0,"Unknown priority",IF(COUNTIF(Settings!$H$2:$H$5,I50)=0,"Unknown status",IF(NOT(ISNUMBER(E50)),"Invalid due date",IF(OR(E50&lt;Settings!$B$4,E50&gt;Settings!$B$5),"Due date outside bounds",IF(I50="Canceled","OK",IF(I50="Unscheduled","Needs scheduling",IF(OR(C50="",F50="",G50="",H50=""),"Incomplete plan",IF(COUNTIF(Settings!$D$2:$D$4,C50)=0,"Unknown supervisor",IF(OR(L50="",M50=""),"Invalid plan input",IF(OR(F50&lt;Settings!$B$4,F50&gt;Settings!$B$5),"Planned date outside bounds",IF(AND(I50="Completed",J50=""),"Missing completion date",IF(AND(J50&lt;&gt;"",NOT(ISNUMBER(J50))),"Invalid completion date","OK"))))))))))))))</f>
        <v/>
      </c>
      <c r="P50" s="8">
        <f>IF(OR(A50="",I50="Canceled",I50="Unscheduled",L50="",M50="",COUNTIF(Settings!$D$2:$D$4,C50)=0,COUNTIF(Settings!$H$2:$H$5,I50)=0),"",H50)</f>
        <v/>
      </c>
    </row>
    <row r="51" ht="42" customHeight="1">
      <c r="A51" s="2" t="n"/>
      <c r="B51" s="2" t="n"/>
      <c r="C51" s="2" t="n"/>
      <c r="D51" s="2" t="n"/>
      <c r="E51" s="21" t="n"/>
      <c r="F51" s="21" t="n"/>
      <c r="G51" s="22" t="n"/>
      <c r="H51" s="5" t="n"/>
      <c r="I51" s="2" t="n"/>
      <c r="J51" s="21" t="n"/>
      <c r="K51" s="2" t="n"/>
      <c r="L51" s="24">
        <f>IF(OR(A51="",F51="",G51=""),"",IF(AND(ISNUMBER(F51),ISNUMBER(G51)),IF(AND(F51&gt;0,G51&gt;=0,G51&lt;=TIME(23,59,0)),F51+G51,""),""))</f>
        <v/>
      </c>
      <c r="M51" s="24">
        <f>IF(OR(L51="",H51=""),"",IF(ISNUMBER(H51),IF(AND(H51&gt;0,H51&lt;=Settings!$B$6),L51+H51/24,""),""))</f>
        <v/>
      </c>
      <c r="N51" s="10">
        <f>IF(A51="","",IF(I51="Canceled","Canceled",IF(I51="Completed","Completed",IF(E51="","Missing due date",IF(NOT(ISNUMBER(E51)),"Invalid due date",IF(E51&lt;TODAY(),"Overdue",IF(E51=TODAY(),"Due today","Upcoming")))))))</f>
        <v/>
      </c>
      <c r="O51" s="10">
        <f>IF(COUNTA(A51:K51)=0,"",IF(OR(A51="",B51="",D51="",E51="",I51=""),"Missing core fields",IF(COUNTIF(Settings!$G$2:$G$4,D51)=0,"Unknown priority",IF(COUNTIF(Settings!$H$2:$H$5,I51)=0,"Unknown status",IF(NOT(ISNUMBER(E51)),"Invalid due date",IF(OR(E51&lt;Settings!$B$4,E51&gt;Settings!$B$5),"Due date outside bounds",IF(I51="Canceled","OK",IF(I51="Unscheduled","Needs scheduling",IF(OR(C51="",F51="",G51="",H51=""),"Incomplete plan",IF(COUNTIF(Settings!$D$2:$D$4,C51)=0,"Unknown supervisor",IF(OR(L51="",M51=""),"Invalid plan input",IF(OR(F51&lt;Settings!$B$4,F51&gt;Settings!$B$5),"Planned date outside bounds",IF(AND(I51="Completed",J51=""),"Missing completion date",IF(AND(J51&lt;&gt;"",NOT(ISNUMBER(J51))),"Invalid completion date","OK"))))))))))))))</f>
        <v/>
      </c>
      <c r="P51" s="11">
        <f>IF(OR(A51="",I51="Canceled",I51="Unscheduled",L51="",M51="",COUNTIF(Settings!$D$2:$D$4,C51)=0,COUNTIF(Settings!$H$2:$H$5,I51)=0),"",H51)</f>
        <v/>
      </c>
    </row>
    <row r="52" ht="42" customHeight="1">
      <c r="A52" s="2" t="n"/>
      <c r="B52" s="2" t="n"/>
      <c r="C52" s="2" t="n"/>
      <c r="D52" s="2" t="n"/>
      <c r="E52" s="21" t="n"/>
      <c r="F52" s="21" t="n"/>
      <c r="G52" s="22" t="n"/>
      <c r="H52" s="5" t="n"/>
      <c r="I52" s="2" t="n"/>
      <c r="J52" s="21" t="n"/>
      <c r="K52" s="2" t="n"/>
      <c r="L52" s="23">
        <f>IF(OR(A52="",F52="",G52=""),"",IF(AND(ISNUMBER(F52),ISNUMBER(G52)),IF(AND(F52&gt;0,G52&gt;=0,G52&lt;=TIME(23,59,0)),F52+G52,""),""))</f>
        <v/>
      </c>
      <c r="M52" s="23">
        <f>IF(OR(L52="",H52=""),"",IF(ISNUMBER(H52),IF(AND(H52&gt;0,H52&lt;=Settings!$B$6),L52+H52/24,""),""))</f>
        <v/>
      </c>
      <c r="N52" s="7">
        <f>IF(A52="","",IF(I52="Canceled","Canceled",IF(I52="Completed","Completed",IF(E52="","Missing due date",IF(NOT(ISNUMBER(E52)),"Invalid due date",IF(E52&lt;TODAY(),"Overdue",IF(E52=TODAY(),"Due today","Upcoming")))))))</f>
        <v/>
      </c>
      <c r="O52" s="7">
        <f>IF(COUNTA(A52:K52)=0,"",IF(OR(A52="",B52="",D52="",E52="",I52=""),"Missing core fields",IF(COUNTIF(Settings!$G$2:$G$4,D52)=0,"Unknown priority",IF(COUNTIF(Settings!$H$2:$H$5,I52)=0,"Unknown status",IF(NOT(ISNUMBER(E52)),"Invalid due date",IF(OR(E52&lt;Settings!$B$4,E52&gt;Settings!$B$5),"Due date outside bounds",IF(I52="Canceled","OK",IF(I52="Unscheduled","Needs scheduling",IF(OR(C52="",F52="",G52="",H52=""),"Incomplete plan",IF(COUNTIF(Settings!$D$2:$D$4,C52)=0,"Unknown supervisor",IF(OR(L52="",M52=""),"Invalid plan input",IF(OR(F52&lt;Settings!$B$4,F52&gt;Settings!$B$5),"Planned date outside bounds",IF(AND(I52="Completed",J52=""),"Missing completion date",IF(AND(J52&lt;&gt;"",NOT(ISNUMBER(J52))),"Invalid completion date","OK"))))))))))))))</f>
        <v/>
      </c>
      <c r="P52" s="8">
        <f>IF(OR(A52="",I52="Canceled",I52="Unscheduled",L52="",M52="",COUNTIF(Settings!$D$2:$D$4,C52)=0,COUNTIF(Settings!$H$2:$H$5,I52)=0),"",H52)</f>
        <v/>
      </c>
    </row>
    <row r="53" ht="42" customHeight="1">
      <c r="A53" s="2" t="n"/>
      <c r="B53" s="2" t="n"/>
      <c r="C53" s="2" t="n"/>
      <c r="D53" s="2" t="n"/>
      <c r="E53" s="21" t="n"/>
      <c r="F53" s="21" t="n"/>
      <c r="G53" s="22" t="n"/>
      <c r="H53" s="5" t="n"/>
      <c r="I53" s="2" t="n"/>
      <c r="J53" s="21" t="n"/>
      <c r="K53" s="2" t="n"/>
      <c r="L53" s="24">
        <f>IF(OR(A53="",F53="",G53=""),"",IF(AND(ISNUMBER(F53),ISNUMBER(G53)),IF(AND(F53&gt;0,G53&gt;=0,G53&lt;=TIME(23,59,0)),F53+G53,""),""))</f>
        <v/>
      </c>
      <c r="M53" s="24">
        <f>IF(OR(L53="",H53=""),"",IF(ISNUMBER(H53),IF(AND(H53&gt;0,H53&lt;=Settings!$B$6),L53+H53/24,""),""))</f>
        <v/>
      </c>
      <c r="N53" s="10">
        <f>IF(A53="","",IF(I53="Canceled","Canceled",IF(I53="Completed","Completed",IF(E53="","Missing due date",IF(NOT(ISNUMBER(E53)),"Invalid due date",IF(E53&lt;TODAY(),"Overdue",IF(E53=TODAY(),"Due today","Upcoming")))))))</f>
        <v/>
      </c>
      <c r="O53" s="10">
        <f>IF(COUNTA(A53:K53)=0,"",IF(OR(A53="",B53="",D53="",E53="",I53=""),"Missing core fields",IF(COUNTIF(Settings!$G$2:$G$4,D53)=0,"Unknown priority",IF(COUNTIF(Settings!$H$2:$H$5,I53)=0,"Unknown status",IF(NOT(ISNUMBER(E53)),"Invalid due date",IF(OR(E53&lt;Settings!$B$4,E53&gt;Settings!$B$5),"Due date outside bounds",IF(I53="Canceled","OK",IF(I53="Unscheduled","Needs scheduling",IF(OR(C53="",F53="",G53="",H53=""),"Incomplete plan",IF(COUNTIF(Settings!$D$2:$D$4,C53)=0,"Unknown supervisor",IF(OR(L53="",M53=""),"Invalid plan input",IF(OR(F53&lt;Settings!$B$4,F53&gt;Settings!$B$5),"Planned date outside bounds",IF(AND(I53="Completed",J53=""),"Missing completion date",IF(AND(J53&lt;&gt;"",NOT(ISNUMBER(J53))),"Invalid completion date","OK"))))))))))))))</f>
        <v/>
      </c>
      <c r="P53" s="11">
        <f>IF(OR(A53="",I53="Canceled",I53="Unscheduled",L53="",M53="",COUNTIF(Settings!$D$2:$D$4,C53)=0,COUNTIF(Settings!$H$2:$H$5,I53)=0),"",H53)</f>
        <v/>
      </c>
    </row>
    <row r="54" ht="42" customHeight="1">
      <c r="A54" s="2" t="n"/>
      <c r="B54" s="2" t="n"/>
      <c r="C54" s="2" t="n"/>
      <c r="D54" s="2" t="n"/>
      <c r="E54" s="21" t="n"/>
      <c r="F54" s="21" t="n"/>
      <c r="G54" s="22" t="n"/>
      <c r="H54" s="5" t="n"/>
      <c r="I54" s="2" t="n"/>
      <c r="J54" s="21" t="n"/>
      <c r="K54" s="2" t="n"/>
      <c r="L54" s="23">
        <f>IF(OR(A54="",F54="",G54=""),"",IF(AND(ISNUMBER(F54),ISNUMBER(G54)),IF(AND(F54&gt;0,G54&gt;=0,G54&lt;=TIME(23,59,0)),F54+G54,""),""))</f>
        <v/>
      </c>
      <c r="M54" s="23">
        <f>IF(OR(L54="",H54=""),"",IF(ISNUMBER(H54),IF(AND(H54&gt;0,H54&lt;=Settings!$B$6),L54+H54/24,""),""))</f>
        <v/>
      </c>
      <c r="N54" s="7">
        <f>IF(A54="","",IF(I54="Canceled","Canceled",IF(I54="Completed","Completed",IF(E54="","Missing due date",IF(NOT(ISNUMBER(E54)),"Invalid due date",IF(E54&lt;TODAY(),"Overdue",IF(E54=TODAY(),"Due today","Upcoming")))))))</f>
        <v/>
      </c>
      <c r="O54" s="7">
        <f>IF(COUNTA(A54:K54)=0,"",IF(OR(A54="",B54="",D54="",E54="",I54=""),"Missing core fields",IF(COUNTIF(Settings!$G$2:$G$4,D54)=0,"Unknown priority",IF(COUNTIF(Settings!$H$2:$H$5,I54)=0,"Unknown status",IF(NOT(ISNUMBER(E54)),"Invalid due date",IF(OR(E54&lt;Settings!$B$4,E54&gt;Settings!$B$5),"Due date outside bounds",IF(I54="Canceled","OK",IF(I54="Unscheduled","Needs scheduling",IF(OR(C54="",F54="",G54="",H54=""),"Incomplete plan",IF(COUNTIF(Settings!$D$2:$D$4,C54)=0,"Unknown supervisor",IF(OR(L54="",M54=""),"Invalid plan input",IF(OR(F54&lt;Settings!$B$4,F54&gt;Settings!$B$5),"Planned date outside bounds",IF(AND(I54="Completed",J54=""),"Missing completion date",IF(AND(J54&lt;&gt;"",NOT(ISNUMBER(J54))),"Invalid completion date","OK"))))))))))))))</f>
        <v/>
      </c>
      <c r="P54" s="8">
        <f>IF(OR(A54="",I54="Canceled",I54="Unscheduled",L54="",M54="",COUNTIF(Settings!$D$2:$D$4,C54)=0,COUNTIF(Settings!$H$2:$H$5,I54)=0),"",H54)</f>
        <v/>
      </c>
    </row>
    <row r="55" ht="42" customHeight="1">
      <c r="A55" s="2" t="n"/>
      <c r="B55" s="2" t="n"/>
      <c r="C55" s="2" t="n"/>
      <c r="D55" s="2" t="n"/>
      <c r="E55" s="21" t="n"/>
      <c r="F55" s="21" t="n"/>
      <c r="G55" s="22" t="n"/>
      <c r="H55" s="5" t="n"/>
      <c r="I55" s="2" t="n"/>
      <c r="J55" s="21" t="n"/>
      <c r="K55" s="2" t="n"/>
      <c r="L55" s="24">
        <f>IF(OR(A55="",F55="",G55=""),"",IF(AND(ISNUMBER(F55),ISNUMBER(G55)),IF(AND(F55&gt;0,G55&gt;=0,G55&lt;=TIME(23,59,0)),F55+G55,""),""))</f>
        <v/>
      </c>
      <c r="M55" s="24">
        <f>IF(OR(L55="",H55=""),"",IF(ISNUMBER(H55),IF(AND(H55&gt;0,H55&lt;=Settings!$B$6),L55+H55/24,""),""))</f>
        <v/>
      </c>
      <c r="N55" s="10">
        <f>IF(A55="","",IF(I55="Canceled","Canceled",IF(I55="Completed","Completed",IF(E55="","Missing due date",IF(NOT(ISNUMBER(E55)),"Invalid due date",IF(E55&lt;TODAY(),"Overdue",IF(E55=TODAY(),"Due today","Upcoming")))))))</f>
        <v/>
      </c>
      <c r="O55" s="10">
        <f>IF(COUNTA(A55:K55)=0,"",IF(OR(A55="",B55="",D55="",E55="",I55=""),"Missing core fields",IF(COUNTIF(Settings!$G$2:$G$4,D55)=0,"Unknown priority",IF(COUNTIF(Settings!$H$2:$H$5,I55)=0,"Unknown status",IF(NOT(ISNUMBER(E55)),"Invalid due date",IF(OR(E55&lt;Settings!$B$4,E55&gt;Settings!$B$5),"Due date outside bounds",IF(I55="Canceled","OK",IF(I55="Unscheduled","Needs scheduling",IF(OR(C55="",F55="",G55="",H55=""),"Incomplete plan",IF(COUNTIF(Settings!$D$2:$D$4,C55)=0,"Unknown supervisor",IF(OR(L55="",M55=""),"Invalid plan input",IF(OR(F55&lt;Settings!$B$4,F55&gt;Settings!$B$5),"Planned date outside bounds",IF(AND(I55="Completed",J55=""),"Missing completion date",IF(AND(J55&lt;&gt;"",NOT(ISNUMBER(J55))),"Invalid completion date","OK"))))))))))))))</f>
        <v/>
      </c>
      <c r="P55" s="11">
        <f>IF(OR(A55="",I55="Canceled",I55="Unscheduled",L55="",M55="",COUNTIF(Settings!$D$2:$D$4,C55)=0,COUNTIF(Settings!$H$2:$H$5,I55)=0),"",H55)</f>
        <v/>
      </c>
    </row>
    <row r="56" ht="42" customHeight="1">
      <c r="A56" s="2" t="n"/>
      <c r="B56" s="2" t="n"/>
      <c r="C56" s="2" t="n"/>
      <c r="D56" s="2" t="n"/>
      <c r="E56" s="21" t="n"/>
      <c r="F56" s="21" t="n"/>
      <c r="G56" s="22" t="n"/>
      <c r="H56" s="5" t="n"/>
      <c r="I56" s="2" t="n"/>
      <c r="J56" s="21" t="n"/>
      <c r="K56" s="2" t="n"/>
      <c r="L56" s="23">
        <f>IF(OR(A56="",F56="",G56=""),"",IF(AND(ISNUMBER(F56),ISNUMBER(G56)),IF(AND(F56&gt;0,G56&gt;=0,G56&lt;=TIME(23,59,0)),F56+G56,""),""))</f>
        <v/>
      </c>
      <c r="M56" s="23">
        <f>IF(OR(L56="",H56=""),"",IF(ISNUMBER(H56),IF(AND(H56&gt;0,H56&lt;=Settings!$B$6),L56+H56/24,""),""))</f>
        <v/>
      </c>
      <c r="N56" s="7">
        <f>IF(A56="","",IF(I56="Canceled","Canceled",IF(I56="Completed","Completed",IF(E56="","Missing due date",IF(NOT(ISNUMBER(E56)),"Invalid due date",IF(E56&lt;TODAY(),"Overdue",IF(E56=TODAY(),"Due today","Upcoming")))))))</f>
        <v/>
      </c>
      <c r="O56" s="7">
        <f>IF(COUNTA(A56:K56)=0,"",IF(OR(A56="",B56="",D56="",E56="",I56=""),"Missing core fields",IF(COUNTIF(Settings!$G$2:$G$4,D56)=0,"Unknown priority",IF(COUNTIF(Settings!$H$2:$H$5,I56)=0,"Unknown status",IF(NOT(ISNUMBER(E56)),"Invalid due date",IF(OR(E56&lt;Settings!$B$4,E56&gt;Settings!$B$5),"Due date outside bounds",IF(I56="Canceled","OK",IF(I56="Unscheduled","Needs scheduling",IF(OR(C56="",F56="",G56="",H56=""),"Incomplete plan",IF(COUNTIF(Settings!$D$2:$D$4,C56)=0,"Unknown supervisor",IF(OR(L56="",M56=""),"Invalid plan input",IF(OR(F56&lt;Settings!$B$4,F56&gt;Settings!$B$5),"Planned date outside bounds",IF(AND(I56="Completed",J56=""),"Missing completion date",IF(AND(J56&lt;&gt;"",NOT(ISNUMBER(J56))),"Invalid completion date","OK"))))))))))))))</f>
        <v/>
      </c>
      <c r="P56" s="8">
        <f>IF(OR(A56="",I56="Canceled",I56="Unscheduled",L56="",M56="",COUNTIF(Settings!$D$2:$D$4,C56)=0,COUNTIF(Settings!$H$2:$H$5,I56)=0),"",H56)</f>
        <v/>
      </c>
    </row>
    <row r="57" ht="42" customHeight="1">
      <c r="A57" s="2" t="n"/>
      <c r="B57" s="2" t="n"/>
      <c r="C57" s="2" t="n"/>
      <c r="D57" s="2" t="n"/>
      <c r="E57" s="21" t="n"/>
      <c r="F57" s="21" t="n"/>
      <c r="G57" s="22" t="n"/>
      <c r="H57" s="5" t="n"/>
      <c r="I57" s="2" t="n"/>
      <c r="J57" s="21" t="n"/>
      <c r="K57" s="2" t="n"/>
      <c r="L57" s="24">
        <f>IF(OR(A57="",F57="",G57=""),"",IF(AND(ISNUMBER(F57),ISNUMBER(G57)),IF(AND(F57&gt;0,G57&gt;=0,G57&lt;=TIME(23,59,0)),F57+G57,""),""))</f>
        <v/>
      </c>
      <c r="M57" s="24">
        <f>IF(OR(L57="",H57=""),"",IF(ISNUMBER(H57),IF(AND(H57&gt;0,H57&lt;=Settings!$B$6),L57+H57/24,""),""))</f>
        <v/>
      </c>
      <c r="N57" s="10">
        <f>IF(A57="","",IF(I57="Canceled","Canceled",IF(I57="Completed","Completed",IF(E57="","Missing due date",IF(NOT(ISNUMBER(E57)),"Invalid due date",IF(E57&lt;TODAY(),"Overdue",IF(E57=TODAY(),"Due today","Upcoming")))))))</f>
        <v/>
      </c>
      <c r="O57" s="10">
        <f>IF(COUNTA(A57:K57)=0,"",IF(OR(A57="",B57="",D57="",E57="",I57=""),"Missing core fields",IF(COUNTIF(Settings!$G$2:$G$4,D57)=0,"Unknown priority",IF(COUNTIF(Settings!$H$2:$H$5,I57)=0,"Unknown status",IF(NOT(ISNUMBER(E57)),"Invalid due date",IF(OR(E57&lt;Settings!$B$4,E57&gt;Settings!$B$5),"Due date outside bounds",IF(I57="Canceled","OK",IF(I57="Unscheduled","Needs scheduling",IF(OR(C57="",F57="",G57="",H57=""),"Incomplete plan",IF(COUNTIF(Settings!$D$2:$D$4,C57)=0,"Unknown supervisor",IF(OR(L57="",M57=""),"Invalid plan input",IF(OR(F57&lt;Settings!$B$4,F57&gt;Settings!$B$5),"Planned date outside bounds",IF(AND(I57="Completed",J57=""),"Missing completion date",IF(AND(J57&lt;&gt;"",NOT(ISNUMBER(J57))),"Invalid completion date","OK"))))))))))))))</f>
        <v/>
      </c>
      <c r="P57" s="11">
        <f>IF(OR(A57="",I57="Canceled",I57="Unscheduled",L57="",M57="",COUNTIF(Settings!$D$2:$D$4,C57)=0,COUNTIF(Settings!$H$2:$H$5,I57)=0),"",H57)</f>
        <v/>
      </c>
    </row>
    <row r="58" ht="42" customHeight="1">
      <c r="A58" s="2" t="n"/>
      <c r="B58" s="2" t="n"/>
      <c r="C58" s="2" t="n"/>
      <c r="D58" s="2" t="n"/>
      <c r="E58" s="21" t="n"/>
      <c r="F58" s="21" t="n"/>
      <c r="G58" s="22" t="n"/>
      <c r="H58" s="5" t="n"/>
      <c r="I58" s="2" t="n"/>
      <c r="J58" s="21" t="n"/>
      <c r="K58" s="2" t="n"/>
      <c r="L58" s="23">
        <f>IF(OR(A58="",F58="",G58=""),"",IF(AND(ISNUMBER(F58),ISNUMBER(G58)),IF(AND(F58&gt;0,G58&gt;=0,G58&lt;=TIME(23,59,0)),F58+G58,""),""))</f>
        <v/>
      </c>
      <c r="M58" s="23">
        <f>IF(OR(L58="",H58=""),"",IF(ISNUMBER(H58),IF(AND(H58&gt;0,H58&lt;=Settings!$B$6),L58+H58/24,""),""))</f>
        <v/>
      </c>
      <c r="N58" s="7">
        <f>IF(A58="","",IF(I58="Canceled","Canceled",IF(I58="Completed","Completed",IF(E58="","Missing due date",IF(NOT(ISNUMBER(E58)),"Invalid due date",IF(E58&lt;TODAY(),"Overdue",IF(E58=TODAY(),"Due today","Upcoming")))))))</f>
        <v/>
      </c>
      <c r="O58" s="7">
        <f>IF(COUNTA(A58:K58)=0,"",IF(OR(A58="",B58="",D58="",E58="",I58=""),"Missing core fields",IF(COUNTIF(Settings!$G$2:$G$4,D58)=0,"Unknown priority",IF(COUNTIF(Settings!$H$2:$H$5,I58)=0,"Unknown status",IF(NOT(ISNUMBER(E58)),"Invalid due date",IF(OR(E58&lt;Settings!$B$4,E58&gt;Settings!$B$5),"Due date outside bounds",IF(I58="Canceled","OK",IF(I58="Unscheduled","Needs scheduling",IF(OR(C58="",F58="",G58="",H58=""),"Incomplete plan",IF(COUNTIF(Settings!$D$2:$D$4,C58)=0,"Unknown supervisor",IF(OR(L58="",M58=""),"Invalid plan input",IF(OR(F58&lt;Settings!$B$4,F58&gt;Settings!$B$5),"Planned date outside bounds",IF(AND(I58="Completed",J58=""),"Missing completion date",IF(AND(J58&lt;&gt;"",NOT(ISNUMBER(J58))),"Invalid completion date","OK"))))))))))))))</f>
        <v/>
      </c>
      <c r="P58" s="8">
        <f>IF(OR(A58="",I58="Canceled",I58="Unscheduled",L58="",M58="",COUNTIF(Settings!$D$2:$D$4,C58)=0,COUNTIF(Settings!$H$2:$H$5,I58)=0),"",H58)</f>
        <v/>
      </c>
    </row>
    <row r="59" ht="42" customHeight="1">
      <c r="A59" s="2" t="n"/>
      <c r="B59" s="2" t="n"/>
      <c r="C59" s="2" t="n"/>
      <c r="D59" s="2" t="n"/>
      <c r="E59" s="21" t="n"/>
      <c r="F59" s="21" t="n"/>
      <c r="G59" s="22" t="n"/>
      <c r="H59" s="5" t="n"/>
      <c r="I59" s="2" t="n"/>
      <c r="J59" s="21" t="n"/>
      <c r="K59" s="2" t="n"/>
      <c r="L59" s="24">
        <f>IF(OR(A59="",F59="",G59=""),"",IF(AND(ISNUMBER(F59),ISNUMBER(G59)),IF(AND(F59&gt;0,G59&gt;=0,G59&lt;=TIME(23,59,0)),F59+G59,""),""))</f>
        <v/>
      </c>
      <c r="M59" s="24">
        <f>IF(OR(L59="",H59=""),"",IF(ISNUMBER(H59),IF(AND(H59&gt;0,H59&lt;=Settings!$B$6),L59+H59/24,""),""))</f>
        <v/>
      </c>
      <c r="N59" s="10">
        <f>IF(A59="","",IF(I59="Canceled","Canceled",IF(I59="Completed","Completed",IF(E59="","Missing due date",IF(NOT(ISNUMBER(E59)),"Invalid due date",IF(E59&lt;TODAY(),"Overdue",IF(E59=TODAY(),"Due today","Upcoming")))))))</f>
        <v/>
      </c>
      <c r="O59" s="10">
        <f>IF(COUNTA(A59:K59)=0,"",IF(OR(A59="",B59="",D59="",E59="",I59=""),"Missing core fields",IF(COUNTIF(Settings!$G$2:$G$4,D59)=0,"Unknown priority",IF(COUNTIF(Settings!$H$2:$H$5,I59)=0,"Unknown status",IF(NOT(ISNUMBER(E59)),"Invalid due date",IF(OR(E59&lt;Settings!$B$4,E59&gt;Settings!$B$5),"Due date outside bounds",IF(I59="Canceled","OK",IF(I59="Unscheduled","Needs scheduling",IF(OR(C59="",F59="",G59="",H59=""),"Incomplete plan",IF(COUNTIF(Settings!$D$2:$D$4,C59)=0,"Unknown supervisor",IF(OR(L59="",M59=""),"Invalid plan input",IF(OR(F59&lt;Settings!$B$4,F59&gt;Settings!$B$5),"Planned date outside bounds",IF(AND(I59="Completed",J59=""),"Missing completion date",IF(AND(J59&lt;&gt;"",NOT(ISNUMBER(J59))),"Invalid completion date","OK"))))))))))))))</f>
        <v/>
      </c>
      <c r="P59" s="11">
        <f>IF(OR(A59="",I59="Canceled",I59="Unscheduled",L59="",M59="",COUNTIF(Settings!$D$2:$D$4,C59)=0,COUNTIF(Settings!$H$2:$H$5,I59)=0),"",H59)</f>
        <v/>
      </c>
    </row>
    <row r="60" ht="42" customHeight="1">
      <c r="A60" s="2" t="n"/>
      <c r="B60" s="2" t="n"/>
      <c r="C60" s="2" t="n"/>
      <c r="D60" s="2" t="n"/>
      <c r="E60" s="21" t="n"/>
      <c r="F60" s="21" t="n"/>
      <c r="G60" s="22" t="n"/>
      <c r="H60" s="5" t="n"/>
      <c r="I60" s="2" t="n"/>
      <c r="J60" s="21" t="n"/>
      <c r="K60" s="2" t="n"/>
      <c r="L60" s="23">
        <f>IF(OR(A60="",F60="",G60=""),"",IF(AND(ISNUMBER(F60),ISNUMBER(G60)),IF(AND(F60&gt;0,G60&gt;=0,G60&lt;=TIME(23,59,0)),F60+G60,""),""))</f>
        <v/>
      </c>
      <c r="M60" s="23">
        <f>IF(OR(L60="",H60=""),"",IF(ISNUMBER(H60),IF(AND(H60&gt;0,H60&lt;=Settings!$B$6),L60+H60/24,""),""))</f>
        <v/>
      </c>
      <c r="N60" s="7">
        <f>IF(A60="","",IF(I60="Canceled","Canceled",IF(I60="Completed","Completed",IF(E60="","Missing due date",IF(NOT(ISNUMBER(E60)),"Invalid due date",IF(E60&lt;TODAY(),"Overdue",IF(E60=TODAY(),"Due today","Upcoming")))))))</f>
        <v/>
      </c>
      <c r="O60" s="7">
        <f>IF(COUNTA(A60:K60)=0,"",IF(OR(A60="",B60="",D60="",E60="",I60=""),"Missing core fields",IF(COUNTIF(Settings!$G$2:$G$4,D60)=0,"Unknown priority",IF(COUNTIF(Settings!$H$2:$H$5,I60)=0,"Unknown status",IF(NOT(ISNUMBER(E60)),"Invalid due date",IF(OR(E60&lt;Settings!$B$4,E60&gt;Settings!$B$5),"Due date outside bounds",IF(I60="Canceled","OK",IF(I60="Unscheduled","Needs scheduling",IF(OR(C60="",F60="",G60="",H60=""),"Incomplete plan",IF(COUNTIF(Settings!$D$2:$D$4,C60)=0,"Unknown supervisor",IF(OR(L60="",M60=""),"Invalid plan input",IF(OR(F60&lt;Settings!$B$4,F60&gt;Settings!$B$5),"Planned date outside bounds",IF(AND(I60="Completed",J60=""),"Missing completion date",IF(AND(J60&lt;&gt;"",NOT(ISNUMBER(J60))),"Invalid completion date","OK"))))))))))))))</f>
        <v/>
      </c>
      <c r="P60" s="8">
        <f>IF(OR(A60="",I60="Canceled",I60="Unscheduled",L60="",M60="",COUNTIF(Settings!$D$2:$D$4,C60)=0,COUNTIF(Settings!$H$2:$H$5,I60)=0),"",H60)</f>
        <v/>
      </c>
    </row>
    <row r="61" ht="42" customHeight="1">
      <c r="A61" s="2" t="n"/>
      <c r="B61" s="2" t="n"/>
      <c r="C61" s="2" t="n"/>
      <c r="D61" s="2" t="n"/>
      <c r="E61" s="21" t="n"/>
      <c r="F61" s="21" t="n"/>
      <c r="G61" s="22" t="n"/>
      <c r="H61" s="5" t="n"/>
      <c r="I61" s="2" t="n"/>
      <c r="J61" s="21" t="n"/>
      <c r="K61" s="2" t="n"/>
      <c r="L61" s="24">
        <f>IF(OR(A61="",F61="",G61=""),"",IF(AND(ISNUMBER(F61),ISNUMBER(G61)),IF(AND(F61&gt;0,G61&gt;=0,G61&lt;=TIME(23,59,0)),F61+G61,""),""))</f>
        <v/>
      </c>
      <c r="M61" s="24">
        <f>IF(OR(L61="",H61=""),"",IF(ISNUMBER(H61),IF(AND(H61&gt;0,H61&lt;=Settings!$B$6),L61+H61/24,""),""))</f>
        <v/>
      </c>
      <c r="N61" s="10">
        <f>IF(A61="","",IF(I61="Canceled","Canceled",IF(I61="Completed","Completed",IF(E61="","Missing due date",IF(NOT(ISNUMBER(E61)),"Invalid due date",IF(E61&lt;TODAY(),"Overdue",IF(E61=TODAY(),"Due today","Upcoming")))))))</f>
        <v/>
      </c>
      <c r="O61" s="10">
        <f>IF(COUNTA(A61:K61)=0,"",IF(OR(A61="",B61="",D61="",E61="",I61=""),"Missing core fields",IF(COUNTIF(Settings!$G$2:$G$4,D61)=0,"Unknown priority",IF(COUNTIF(Settings!$H$2:$H$5,I61)=0,"Unknown status",IF(NOT(ISNUMBER(E61)),"Invalid due date",IF(OR(E61&lt;Settings!$B$4,E61&gt;Settings!$B$5),"Due date outside bounds",IF(I61="Canceled","OK",IF(I61="Unscheduled","Needs scheduling",IF(OR(C61="",F61="",G61="",H61=""),"Incomplete plan",IF(COUNTIF(Settings!$D$2:$D$4,C61)=0,"Unknown supervisor",IF(OR(L61="",M61=""),"Invalid plan input",IF(OR(F61&lt;Settings!$B$4,F61&gt;Settings!$B$5),"Planned date outside bounds",IF(AND(I61="Completed",J61=""),"Missing completion date",IF(AND(J61&lt;&gt;"",NOT(ISNUMBER(J61))),"Invalid completion date","OK"))))))))))))))</f>
        <v/>
      </c>
      <c r="P61" s="11">
        <f>IF(OR(A61="",I61="Canceled",I61="Unscheduled",L61="",M61="",COUNTIF(Settings!$D$2:$D$4,C61)=0,COUNTIF(Settings!$H$2:$H$5,I61)=0),"",H61)</f>
        <v/>
      </c>
    </row>
    <row r="62" ht="42" customHeight="1">
      <c r="A62" s="2" t="n"/>
      <c r="B62" s="2" t="n"/>
      <c r="C62" s="2" t="n"/>
      <c r="D62" s="2" t="n"/>
      <c r="E62" s="21" t="n"/>
      <c r="F62" s="21" t="n"/>
      <c r="G62" s="22" t="n"/>
      <c r="H62" s="5" t="n"/>
      <c r="I62" s="2" t="n"/>
      <c r="J62" s="21" t="n"/>
      <c r="K62" s="2" t="n"/>
      <c r="L62" s="23">
        <f>IF(OR(A62="",F62="",G62=""),"",IF(AND(ISNUMBER(F62),ISNUMBER(G62)),IF(AND(F62&gt;0,G62&gt;=0,G62&lt;=TIME(23,59,0)),F62+G62,""),""))</f>
        <v/>
      </c>
      <c r="M62" s="23">
        <f>IF(OR(L62="",H62=""),"",IF(ISNUMBER(H62),IF(AND(H62&gt;0,H62&lt;=Settings!$B$6),L62+H62/24,""),""))</f>
        <v/>
      </c>
      <c r="N62" s="7">
        <f>IF(A62="","",IF(I62="Canceled","Canceled",IF(I62="Completed","Completed",IF(E62="","Missing due date",IF(NOT(ISNUMBER(E62)),"Invalid due date",IF(E62&lt;TODAY(),"Overdue",IF(E62=TODAY(),"Due today","Upcoming")))))))</f>
        <v/>
      </c>
      <c r="O62" s="7">
        <f>IF(COUNTA(A62:K62)=0,"",IF(OR(A62="",B62="",D62="",E62="",I62=""),"Missing core fields",IF(COUNTIF(Settings!$G$2:$G$4,D62)=0,"Unknown priority",IF(COUNTIF(Settings!$H$2:$H$5,I62)=0,"Unknown status",IF(NOT(ISNUMBER(E62)),"Invalid due date",IF(OR(E62&lt;Settings!$B$4,E62&gt;Settings!$B$5),"Due date outside bounds",IF(I62="Canceled","OK",IF(I62="Unscheduled","Needs scheduling",IF(OR(C62="",F62="",G62="",H62=""),"Incomplete plan",IF(COUNTIF(Settings!$D$2:$D$4,C62)=0,"Unknown supervisor",IF(OR(L62="",M62=""),"Invalid plan input",IF(OR(F62&lt;Settings!$B$4,F62&gt;Settings!$B$5),"Planned date outside bounds",IF(AND(I62="Completed",J62=""),"Missing completion date",IF(AND(J62&lt;&gt;"",NOT(ISNUMBER(J62))),"Invalid completion date","OK"))))))))))))))</f>
        <v/>
      </c>
      <c r="P62" s="8">
        <f>IF(OR(A62="",I62="Canceled",I62="Unscheduled",L62="",M62="",COUNTIF(Settings!$D$2:$D$4,C62)=0,COUNTIF(Settings!$H$2:$H$5,I62)=0),"",H62)</f>
        <v/>
      </c>
    </row>
    <row r="63" ht="42" customHeight="1">
      <c r="A63" s="2" t="n"/>
      <c r="B63" s="2" t="n"/>
      <c r="C63" s="2" t="n"/>
      <c r="D63" s="2" t="n"/>
      <c r="E63" s="21" t="n"/>
      <c r="F63" s="21" t="n"/>
      <c r="G63" s="22" t="n"/>
      <c r="H63" s="5" t="n"/>
      <c r="I63" s="2" t="n"/>
      <c r="J63" s="21" t="n"/>
      <c r="K63" s="2" t="n"/>
      <c r="L63" s="24">
        <f>IF(OR(A63="",F63="",G63=""),"",IF(AND(ISNUMBER(F63),ISNUMBER(G63)),IF(AND(F63&gt;0,G63&gt;=0,G63&lt;=TIME(23,59,0)),F63+G63,""),""))</f>
        <v/>
      </c>
      <c r="M63" s="24">
        <f>IF(OR(L63="",H63=""),"",IF(ISNUMBER(H63),IF(AND(H63&gt;0,H63&lt;=Settings!$B$6),L63+H63/24,""),""))</f>
        <v/>
      </c>
      <c r="N63" s="10">
        <f>IF(A63="","",IF(I63="Canceled","Canceled",IF(I63="Completed","Completed",IF(E63="","Missing due date",IF(NOT(ISNUMBER(E63)),"Invalid due date",IF(E63&lt;TODAY(),"Overdue",IF(E63=TODAY(),"Due today","Upcoming")))))))</f>
        <v/>
      </c>
      <c r="O63" s="10">
        <f>IF(COUNTA(A63:K63)=0,"",IF(OR(A63="",B63="",D63="",E63="",I63=""),"Missing core fields",IF(COUNTIF(Settings!$G$2:$G$4,D63)=0,"Unknown priority",IF(COUNTIF(Settings!$H$2:$H$5,I63)=0,"Unknown status",IF(NOT(ISNUMBER(E63)),"Invalid due date",IF(OR(E63&lt;Settings!$B$4,E63&gt;Settings!$B$5),"Due date outside bounds",IF(I63="Canceled","OK",IF(I63="Unscheduled","Needs scheduling",IF(OR(C63="",F63="",G63="",H63=""),"Incomplete plan",IF(COUNTIF(Settings!$D$2:$D$4,C63)=0,"Unknown supervisor",IF(OR(L63="",M63=""),"Invalid plan input",IF(OR(F63&lt;Settings!$B$4,F63&gt;Settings!$B$5),"Planned date outside bounds",IF(AND(I63="Completed",J63=""),"Missing completion date",IF(AND(J63&lt;&gt;"",NOT(ISNUMBER(J63))),"Invalid completion date","OK"))))))))))))))</f>
        <v/>
      </c>
      <c r="P63" s="11">
        <f>IF(OR(A63="",I63="Canceled",I63="Unscheduled",L63="",M63="",COUNTIF(Settings!$D$2:$D$4,C63)=0,COUNTIF(Settings!$H$2:$H$5,I63)=0),"",H63)</f>
        <v/>
      </c>
    </row>
    <row r="64" ht="42" customHeight="1">
      <c r="A64" s="2" t="n"/>
      <c r="B64" s="2" t="n"/>
      <c r="C64" s="2" t="n"/>
      <c r="D64" s="2" t="n"/>
      <c r="E64" s="21" t="n"/>
      <c r="F64" s="21" t="n"/>
      <c r="G64" s="22" t="n"/>
      <c r="H64" s="5" t="n"/>
      <c r="I64" s="2" t="n"/>
      <c r="J64" s="21" t="n"/>
      <c r="K64" s="2" t="n"/>
      <c r="L64" s="23">
        <f>IF(OR(A64="",F64="",G64=""),"",IF(AND(ISNUMBER(F64),ISNUMBER(G64)),IF(AND(F64&gt;0,G64&gt;=0,G64&lt;=TIME(23,59,0)),F64+G64,""),""))</f>
        <v/>
      </c>
      <c r="M64" s="23">
        <f>IF(OR(L64="",H64=""),"",IF(ISNUMBER(H64),IF(AND(H64&gt;0,H64&lt;=Settings!$B$6),L64+H64/24,""),""))</f>
        <v/>
      </c>
      <c r="N64" s="7">
        <f>IF(A64="","",IF(I64="Canceled","Canceled",IF(I64="Completed","Completed",IF(E64="","Missing due date",IF(NOT(ISNUMBER(E64)),"Invalid due date",IF(E64&lt;TODAY(),"Overdue",IF(E64=TODAY(),"Due today","Upcoming")))))))</f>
        <v/>
      </c>
      <c r="O64" s="7">
        <f>IF(COUNTA(A64:K64)=0,"",IF(OR(A64="",B64="",D64="",E64="",I64=""),"Missing core fields",IF(COUNTIF(Settings!$G$2:$G$4,D64)=0,"Unknown priority",IF(COUNTIF(Settings!$H$2:$H$5,I64)=0,"Unknown status",IF(NOT(ISNUMBER(E64)),"Invalid due date",IF(OR(E64&lt;Settings!$B$4,E64&gt;Settings!$B$5),"Due date outside bounds",IF(I64="Canceled","OK",IF(I64="Unscheduled","Needs scheduling",IF(OR(C64="",F64="",G64="",H64=""),"Incomplete plan",IF(COUNTIF(Settings!$D$2:$D$4,C64)=0,"Unknown supervisor",IF(OR(L64="",M64=""),"Invalid plan input",IF(OR(F64&lt;Settings!$B$4,F64&gt;Settings!$B$5),"Planned date outside bounds",IF(AND(I64="Completed",J64=""),"Missing completion date",IF(AND(J64&lt;&gt;"",NOT(ISNUMBER(J64))),"Invalid completion date","OK"))))))))))))))</f>
        <v/>
      </c>
      <c r="P64" s="8">
        <f>IF(OR(A64="",I64="Canceled",I64="Unscheduled",L64="",M64="",COUNTIF(Settings!$D$2:$D$4,C64)=0,COUNTIF(Settings!$H$2:$H$5,I64)=0),"",H64)</f>
        <v/>
      </c>
    </row>
    <row r="65" ht="42" customHeight="1">
      <c r="A65" s="2" t="n"/>
      <c r="B65" s="2" t="n"/>
      <c r="C65" s="2" t="n"/>
      <c r="D65" s="2" t="n"/>
      <c r="E65" s="21" t="n"/>
      <c r="F65" s="21" t="n"/>
      <c r="G65" s="22" t="n"/>
      <c r="H65" s="5" t="n"/>
      <c r="I65" s="2" t="n"/>
      <c r="J65" s="21" t="n"/>
      <c r="K65" s="2" t="n"/>
      <c r="L65" s="24">
        <f>IF(OR(A65="",F65="",G65=""),"",IF(AND(ISNUMBER(F65),ISNUMBER(G65)),IF(AND(F65&gt;0,G65&gt;=0,G65&lt;=TIME(23,59,0)),F65+G65,""),""))</f>
        <v/>
      </c>
      <c r="M65" s="24">
        <f>IF(OR(L65="",H65=""),"",IF(ISNUMBER(H65),IF(AND(H65&gt;0,H65&lt;=Settings!$B$6),L65+H65/24,""),""))</f>
        <v/>
      </c>
      <c r="N65" s="10">
        <f>IF(A65="","",IF(I65="Canceled","Canceled",IF(I65="Completed","Completed",IF(E65="","Missing due date",IF(NOT(ISNUMBER(E65)),"Invalid due date",IF(E65&lt;TODAY(),"Overdue",IF(E65=TODAY(),"Due today","Upcoming")))))))</f>
        <v/>
      </c>
      <c r="O65" s="10">
        <f>IF(COUNTA(A65:K65)=0,"",IF(OR(A65="",B65="",D65="",E65="",I65=""),"Missing core fields",IF(COUNTIF(Settings!$G$2:$G$4,D65)=0,"Unknown priority",IF(COUNTIF(Settings!$H$2:$H$5,I65)=0,"Unknown status",IF(NOT(ISNUMBER(E65)),"Invalid due date",IF(OR(E65&lt;Settings!$B$4,E65&gt;Settings!$B$5),"Due date outside bounds",IF(I65="Canceled","OK",IF(I65="Unscheduled","Needs scheduling",IF(OR(C65="",F65="",G65="",H65=""),"Incomplete plan",IF(COUNTIF(Settings!$D$2:$D$4,C65)=0,"Unknown supervisor",IF(OR(L65="",M65=""),"Invalid plan input",IF(OR(F65&lt;Settings!$B$4,F65&gt;Settings!$B$5),"Planned date outside bounds",IF(AND(I65="Completed",J65=""),"Missing completion date",IF(AND(J65&lt;&gt;"",NOT(ISNUMBER(J65))),"Invalid completion date","OK"))))))))))))))</f>
        <v/>
      </c>
      <c r="P65" s="11">
        <f>IF(OR(A65="",I65="Canceled",I65="Unscheduled",L65="",M65="",COUNTIF(Settings!$D$2:$D$4,C65)=0,COUNTIF(Settings!$H$2:$H$5,I65)=0),"",H65)</f>
        <v/>
      </c>
    </row>
    <row r="66" ht="42" customHeight="1">
      <c r="A66" s="2" t="n"/>
      <c r="B66" s="2" t="n"/>
      <c r="C66" s="2" t="n"/>
      <c r="D66" s="2" t="n"/>
      <c r="E66" s="21" t="n"/>
      <c r="F66" s="21" t="n"/>
      <c r="G66" s="22" t="n"/>
      <c r="H66" s="5" t="n"/>
      <c r="I66" s="2" t="n"/>
      <c r="J66" s="21" t="n"/>
      <c r="K66" s="2" t="n"/>
      <c r="L66" s="23">
        <f>IF(OR(A66="",F66="",G66=""),"",IF(AND(ISNUMBER(F66),ISNUMBER(G66)),IF(AND(F66&gt;0,G66&gt;=0,G66&lt;=TIME(23,59,0)),F66+G66,""),""))</f>
        <v/>
      </c>
      <c r="M66" s="23">
        <f>IF(OR(L66="",H66=""),"",IF(ISNUMBER(H66),IF(AND(H66&gt;0,H66&lt;=Settings!$B$6),L66+H66/24,""),""))</f>
        <v/>
      </c>
      <c r="N66" s="7">
        <f>IF(A66="","",IF(I66="Canceled","Canceled",IF(I66="Completed","Completed",IF(E66="","Missing due date",IF(NOT(ISNUMBER(E66)),"Invalid due date",IF(E66&lt;TODAY(),"Overdue",IF(E66=TODAY(),"Due today","Upcoming")))))))</f>
        <v/>
      </c>
      <c r="O66" s="7">
        <f>IF(COUNTA(A66:K66)=0,"",IF(OR(A66="",B66="",D66="",E66="",I66=""),"Missing core fields",IF(COUNTIF(Settings!$G$2:$G$4,D66)=0,"Unknown priority",IF(COUNTIF(Settings!$H$2:$H$5,I66)=0,"Unknown status",IF(NOT(ISNUMBER(E66)),"Invalid due date",IF(OR(E66&lt;Settings!$B$4,E66&gt;Settings!$B$5),"Due date outside bounds",IF(I66="Canceled","OK",IF(I66="Unscheduled","Needs scheduling",IF(OR(C66="",F66="",G66="",H66=""),"Incomplete plan",IF(COUNTIF(Settings!$D$2:$D$4,C66)=0,"Unknown supervisor",IF(OR(L66="",M66=""),"Invalid plan input",IF(OR(F66&lt;Settings!$B$4,F66&gt;Settings!$B$5),"Planned date outside bounds",IF(AND(I66="Completed",J66=""),"Missing completion date",IF(AND(J66&lt;&gt;"",NOT(ISNUMBER(J66))),"Invalid completion date","OK"))))))))))))))</f>
        <v/>
      </c>
      <c r="P66" s="8">
        <f>IF(OR(A66="",I66="Canceled",I66="Unscheduled",L66="",M66="",COUNTIF(Settings!$D$2:$D$4,C66)=0,COUNTIF(Settings!$H$2:$H$5,I66)=0),"",H66)</f>
        <v/>
      </c>
    </row>
    <row r="67" ht="42" customHeight="1">
      <c r="A67" s="2" t="n"/>
      <c r="B67" s="2" t="n"/>
      <c r="C67" s="2" t="n"/>
      <c r="D67" s="2" t="n"/>
      <c r="E67" s="21" t="n"/>
      <c r="F67" s="21" t="n"/>
      <c r="G67" s="22" t="n"/>
      <c r="H67" s="5" t="n"/>
      <c r="I67" s="2" t="n"/>
      <c r="J67" s="21" t="n"/>
      <c r="K67" s="2" t="n"/>
      <c r="L67" s="24">
        <f>IF(OR(A67="",F67="",G67=""),"",IF(AND(ISNUMBER(F67),ISNUMBER(G67)),IF(AND(F67&gt;0,G67&gt;=0,G67&lt;=TIME(23,59,0)),F67+G67,""),""))</f>
        <v/>
      </c>
      <c r="M67" s="24">
        <f>IF(OR(L67="",H67=""),"",IF(ISNUMBER(H67),IF(AND(H67&gt;0,H67&lt;=Settings!$B$6),L67+H67/24,""),""))</f>
        <v/>
      </c>
      <c r="N67" s="10">
        <f>IF(A67="","",IF(I67="Canceled","Canceled",IF(I67="Completed","Completed",IF(E67="","Missing due date",IF(NOT(ISNUMBER(E67)),"Invalid due date",IF(E67&lt;TODAY(),"Overdue",IF(E67=TODAY(),"Due today","Upcoming")))))))</f>
        <v/>
      </c>
      <c r="O67" s="10">
        <f>IF(COUNTA(A67:K67)=0,"",IF(OR(A67="",B67="",D67="",E67="",I67=""),"Missing core fields",IF(COUNTIF(Settings!$G$2:$G$4,D67)=0,"Unknown priority",IF(COUNTIF(Settings!$H$2:$H$5,I67)=0,"Unknown status",IF(NOT(ISNUMBER(E67)),"Invalid due date",IF(OR(E67&lt;Settings!$B$4,E67&gt;Settings!$B$5),"Due date outside bounds",IF(I67="Canceled","OK",IF(I67="Unscheduled","Needs scheduling",IF(OR(C67="",F67="",G67="",H67=""),"Incomplete plan",IF(COUNTIF(Settings!$D$2:$D$4,C67)=0,"Unknown supervisor",IF(OR(L67="",M67=""),"Invalid plan input",IF(OR(F67&lt;Settings!$B$4,F67&gt;Settings!$B$5),"Planned date outside bounds",IF(AND(I67="Completed",J67=""),"Missing completion date",IF(AND(J67&lt;&gt;"",NOT(ISNUMBER(J67))),"Invalid completion date","OK"))))))))))))))</f>
        <v/>
      </c>
      <c r="P67" s="11">
        <f>IF(OR(A67="",I67="Canceled",I67="Unscheduled",L67="",M67="",COUNTIF(Settings!$D$2:$D$4,C67)=0,COUNTIF(Settings!$H$2:$H$5,I67)=0),"",H67)</f>
        <v/>
      </c>
    </row>
    <row r="68" ht="42" customHeight="1">
      <c r="A68" s="2" t="n"/>
      <c r="B68" s="2" t="n"/>
      <c r="C68" s="2" t="n"/>
      <c r="D68" s="2" t="n"/>
      <c r="E68" s="21" t="n"/>
      <c r="F68" s="21" t="n"/>
      <c r="G68" s="22" t="n"/>
      <c r="H68" s="5" t="n"/>
      <c r="I68" s="2" t="n"/>
      <c r="J68" s="21" t="n"/>
      <c r="K68" s="2" t="n"/>
      <c r="L68" s="23">
        <f>IF(OR(A68="",F68="",G68=""),"",IF(AND(ISNUMBER(F68),ISNUMBER(G68)),IF(AND(F68&gt;0,G68&gt;=0,G68&lt;=TIME(23,59,0)),F68+G68,""),""))</f>
        <v/>
      </c>
      <c r="M68" s="23">
        <f>IF(OR(L68="",H68=""),"",IF(ISNUMBER(H68),IF(AND(H68&gt;0,H68&lt;=Settings!$B$6),L68+H68/24,""),""))</f>
        <v/>
      </c>
      <c r="N68" s="7">
        <f>IF(A68="","",IF(I68="Canceled","Canceled",IF(I68="Completed","Completed",IF(E68="","Missing due date",IF(NOT(ISNUMBER(E68)),"Invalid due date",IF(E68&lt;TODAY(),"Overdue",IF(E68=TODAY(),"Due today","Upcoming")))))))</f>
        <v/>
      </c>
      <c r="O68" s="7">
        <f>IF(COUNTA(A68:K68)=0,"",IF(OR(A68="",B68="",D68="",E68="",I68=""),"Missing core fields",IF(COUNTIF(Settings!$G$2:$G$4,D68)=0,"Unknown priority",IF(COUNTIF(Settings!$H$2:$H$5,I68)=0,"Unknown status",IF(NOT(ISNUMBER(E68)),"Invalid due date",IF(OR(E68&lt;Settings!$B$4,E68&gt;Settings!$B$5),"Due date outside bounds",IF(I68="Canceled","OK",IF(I68="Unscheduled","Needs scheduling",IF(OR(C68="",F68="",G68="",H68=""),"Incomplete plan",IF(COUNTIF(Settings!$D$2:$D$4,C68)=0,"Unknown supervisor",IF(OR(L68="",M68=""),"Invalid plan input",IF(OR(F68&lt;Settings!$B$4,F68&gt;Settings!$B$5),"Planned date outside bounds",IF(AND(I68="Completed",J68=""),"Missing completion date",IF(AND(J68&lt;&gt;"",NOT(ISNUMBER(J68))),"Invalid completion date","OK"))))))))))))))</f>
        <v/>
      </c>
      <c r="P68" s="8">
        <f>IF(OR(A68="",I68="Canceled",I68="Unscheduled",L68="",M68="",COUNTIF(Settings!$D$2:$D$4,C68)=0,COUNTIF(Settings!$H$2:$H$5,I68)=0),"",H68)</f>
        <v/>
      </c>
    </row>
    <row r="69" ht="42" customHeight="1">
      <c r="A69" s="2" t="n"/>
      <c r="B69" s="2" t="n"/>
      <c r="C69" s="2" t="n"/>
      <c r="D69" s="2" t="n"/>
      <c r="E69" s="21" t="n"/>
      <c r="F69" s="21" t="n"/>
      <c r="G69" s="22" t="n"/>
      <c r="H69" s="5" t="n"/>
      <c r="I69" s="2" t="n"/>
      <c r="J69" s="21" t="n"/>
      <c r="K69" s="2" t="n"/>
      <c r="L69" s="24">
        <f>IF(OR(A69="",F69="",G69=""),"",IF(AND(ISNUMBER(F69),ISNUMBER(G69)),IF(AND(F69&gt;0,G69&gt;=0,G69&lt;=TIME(23,59,0)),F69+G69,""),""))</f>
        <v/>
      </c>
      <c r="M69" s="24">
        <f>IF(OR(L69="",H69=""),"",IF(ISNUMBER(H69),IF(AND(H69&gt;0,H69&lt;=Settings!$B$6),L69+H69/24,""),""))</f>
        <v/>
      </c>
      <c r="N69" s="10">
        <f>IF(A69="","",IF(I69="Canceled","Canceled",IF(I69="Completed","Completed",IF(E69="","Missing due date",IF(NOT(ISNUMBER(E69)),"Invalid due date",IF(E69&lt;TODAY(),"Overdue",IF(E69=TODAY(),"Due today","Upcoming")))))))</f>
        <v/>
      </c>
      <c r="O69" s="10">
        <f>IF(COUNTA(A69:K69)=0,"",IF(OR(A69="",B69="",D69="",E69="",I69=""),"Missing core fields",IF(COUNTIF(Settings!$G$2:$G$4,D69)=0,"Unknown priority",IF(COUNTIF(Settings!$H$2:$H$5,I69)=0,"Unknown status",IF(NOT(ISNUMBER(E69)),"Invalid due date",IF(OR(E69&lt;Settings!$B$4,E69&gt;Settings!$B$5),"Due date outside bounds",IF(I69="Canceled","OK",IF(I69="Unscheduled","Needs scheduling",IF(OR(C69="",F69="",G69="",H69=""),"Incomplete plan",IF(COUNTIF(Settings!$D$2:$D$4,C69)=0,"Unknown supervisor",IF(OR(L69="",M69=""),"Invalid plan input",IF(OR(F69&lt;Settings!$B$4,F69&gt;Settings!$B$5),"Planned date outside bounds",IF(AND(I69="Completed",J69=""),"Missing completion date",IF(AND(J69&lt;&gt;"",NOT(ISNUMBER(J69))),"Invalid completion date","OK"))))))))))))))</f>
        <v/>
      </c>
      <c r="P69" s="11">
        <f>IF(OR(A69="",I69="Canceled",I69="Unscheduled",L69="",M69="",COUNTIF(Settings!$D$2:$D$4,C69)=0,COUNTIF(Settings!$H$2:$H$5,I69)=0),"",H69)</f>
        <v/>
      </c>
    </row>
    <row r="70" ht="42" customHeight="1">
      <c r="A70" s="2" t="n"/>
      <c r="B70" s="2" t="n"/>
      <c r="C70" s="2" t="n"/>
      <c r="D70" s="2" t="n"/>
      <c r="E70" s="21" t="n"/>
      <c r="F70" s="21" t="n"/>
      <c r="G70" s="22" t="n"/>
      <c r="H70" s="5" t="n"/>
      <c r="I70" s="2" t="n"/>
      <c r="J70" s="21" t="n"/>
      <c r="K70" s="2" t="n"/>
      <c r="L70" s="23">
        <f>IF(OR(A70="",F70="",G70=""),"",IF(AND(ISNUMBER(F70),ISNUMBER(G70)),IF(AND(F70&gt;0,G70&gt;=0,G70&lt;=TIME(23,59,0)),F70+G70,""),""))</f>
        <v/>
      </c>
      <c r="M70" s="23">
        <f>IF(OR(L70="",H70=""),"",IF(ISNUMBER(H70),IF(AND(H70&gt;0,H70&lt;=Settings!$B$6),L70+H70/24,""),""))</f>
        <v/>
      </c>
      <c r="N70" s="7">
        <f>IF(A70="","",IF(I70="Canceled","Canceled",IF(I70="Completed","Completed",IF(E70="","Missing due date",IF(NOT(ISNUMBER(E70)),"Invalid due date",IF(E70&lt;TODAY(),"Overdue",IF(E70=TODAY(),"Due today","Upcoming")))))))</f>
        <v/>
      </c>
      <c r="O70" s="7">
        <f>IF(COUNTA(A70:K70)=0,"",IF(OR(A70="",B70="",D70="",E70="",I70=""),"Missing core fields",IF(COUNTIF(Settings!$G$2:$G$4,D70)=0,"Unknown priority",IF(COUNTIF(Settings!$H$2:$H$5,I70)=0,"Unknown status",IF(NOT(ISNUMBER(E70)),"Invalid due date",IF(OR(E70&lt;Settings!$B$4,E70&gt;Settings!$B$5),"Due date outside bounds",IF(I70="Canceled","OK",IF(I70="Unscheduled","Needs scheduling",IF(OR(C70="",F70="",G70="",H70=""),"Incomplete plan",IF(COUNTIF(Settings!$D$2:$D$4,C70)=0,"Unknown supervisor",IF(OR(L70="",M70=""),"Invalid plan input",IF(OR(F70&lt;Settings!$B$4,F70&gt;Settings!$B$5),"Planned date outside bounds",IF(AND(I70="Completed",J70=""),"Missing completion date",IF(AND(J70&lt;&gt;"",NOT(ISNUMBER(J70))),"Invalid completion date","OK"))))))))))))))</f>
        <v/>
      </c>
      <c r="P70" s="8">
        <f>IF(OR(A70="",I70="Canceled",I70="Unscheduled",L70="",M70="",COUNTIF(Settings!$D$2:$D$4,C70)=0,COUNTIF(Settings!$H$2:$H$5,I70)=0),"",H70)</f>
        <v/>
      </c>
    </row>
    <row r="71" ht="42" customHeight="1">
      <c r="A71" s="2" t="n"/>
      <c r="B71" s="2" t="n"/>
      <c r="C71" s="2" t="n"/>
      <c r="D71" s="2" t="n"/>
      <c r="E71" s="21" t="n"/>
      <c r="F71" s="21" t="n"/>
      <c r="G71" s="22" t="n"/>
      <c r="H71" s="5" t="n"/>
      <c r="I71" s="2" t="n"/>
      <c r="J71" s="21" t="n"/>
      <c r="K71" s="2" t="n"/>
      <c r="L71" s="24">
        <f>IF(OR(A71="",F71="",G71=""),"",IF(AND(ISNUMBER(F71),ISNUMBER(G71)),IF(AND(F71&gt;0,G71&gt;=0,G71&lt;=TIME(23,59,0)),F71+G71,""),""))</f>
        <v/>
      </c>
      <c r="M71" s="24">
        <f>IF(OR(L71="",H71=""),"",IF(ISNUMBER(H71),IF(AND(H71&gt;0,H71&lt;=Settings!$B$6),L71+H71/24,""),""))</f>
        <v/>
      </c>
      <c r="N71" s="10">
        <f>IF(A71="","",IF(I71="Canceled","Canceled",IF(I71="Completed","Completed",IF(E71="","Missing due date",IF(NOT(ISNUMBER(E71)),"Invalid due date",IF(E71&lt;TODAY(),"Overdue",IF(E71=TODAY(),"Due today","Upcoming")))))))</f>
        <v/>
      </c>
      <c r="O71" s="10">
        <f>IF(COUNTA(A71:K71)=0,"",IF(OR(A71="",B71="",D71="",E71="",I71=""),"Missing core fields",IF(COUNTIF(Settings!$G$2:$G$4,D71)=0,"Unknown priority",IF(COUNTIF(Settings!$H$2:$H$5,I71)=0,"Unknown status",IF(NOT(ISNUMBER(E71)),"Invalid due date",IF(OR(E71&lt;Settings!$B$4,E71&gt;Settings!$B$5),"Due date outside bounds",IF(I71="Canceled","OK",IF(I71="Unscheduled","Needs scheduling",IF(OR(C71="",F71="",G71="",H71=""),"Incomplete plan",IF(COUNTIF(Settings!$D$2:$D$4,C71)=0,"Unknown supervisor",IF(OR(L71="",M71=""),"Invalid plan input",IF(OR(F71&lt;Settings!$B$4,F71&gt;Settings!$B$5),"Planned date outside bounds",IF(AND(I71="Completed",J71=""),"Missing completion date",IF(AND(J71&lt;&gt;"",NOT(ISNUMBER(J71))),"Invalid completion date","OK"))))))))))))))</f>
        <v/>
      </c>
      <c r="P71" s="11">
        <f>IF(OR(A71="",I71="Canceled",I71="Unscheduled",L71="",M71="",COUNTIF(Settings!$D$2:$D$4,C71)=0,COUNTIF(Settings!$H$2:$H$5,I71)=0),"",H71)</f>
        <v/>
      </c>
    </row>
    <row r="72" ht="42" customHeight="1">
      <c r="A72" s="2" t="n"/>
      <c r="B72" s="2" t="n"/>
      <c r="C72" s="2" t="n"/>
      <c r="D72" s="2" t="n"/>
      <c r="E72" s="21" t="n"/>
      <c r="F72" s="21" t="n"/>
      <c r="G72" s="22" t="n"/>
      <c r="H72" s="5" t="n"/>
      <c r="I72" s="2" t="n"/>
      <c r="J72" s="21" t="n"/>
      <c r="K72" s="2" t="n"/>
      <c r="L72" s="23">
        <f>IF(OR(A72="",F72="",G72=""),"",IF(AND(ISNUMBER(F72),ISNUMBER(G72)),IF(AND(F72&gt;0,G72&gt;=0,G72&lt;=TIME(23,59,0)),F72+G72,""),""))</f>
        <v/>
      </c>
      <c r="M72" s="23">
        <f>IF(OR(L72="",H72=""),"",IF(ISNUMBER(H72),IF(AND(H72&gt;0,H72&lt;=Settings!$B$6),L72+H72/24,""),""))</f>
        <v/>
      </c>
      <c r="N72" s="7">
        <f>IF(A72="","",IF(I72="Canceled","Canceled",IF(I72="Completed","Completed",IF(E72="","Missing due date",IF(NOT(ISNUMBER(E72)),"Invalid due date",IF(E72&lt;TODAY(),"Overdue",IF(E72=TODAY(),"Due today","Upcoming")))))))</f>
        <v/>
      </c>
      <c r="O72" s="7">
        <f>IF(COUNTA(A72:K72)=0,"",IF(OR(A72="",B72="",D72="",E72="",I72=""),"Missing core fields",IF(COUNTIF(Settings!$G$2:$G$4,D72)=0,"Unknown priority",IF(COUNTIF(Settings!$H$2:$H$5,I72)=0,"Unknown status",IF(NOT(ISNUMBER(E72)),"Invalid due date",IF(OR(E72&lt;Settings!$B$4,E72&gt;Settings!$B$5),"Due date outside bounds",IF(I72="Canceled","OK",IF(I72="Unscheduled","Needs scheduling",IF(OR(C72="",F72="",G72="",H72=""),"Incomplete plan",IF(COUNTIF(Settings!$D$2:$D$4,C72)=0,"Unknown supervisor",IF(OR(L72="",M72=""),"Invalid plan input",IF(OR(F72&lt;Settings!$B$4,F72&gt;Settings!$B$5),"Planned date outside bounds",IF(AND(I72="Completed",J72=""),"Missing completion date",IF(AND(J72&lt;&gt;"",NOT(ISNUMBER(J72))),"Invalid completion date","OK"))))))))))))))</f>
        <v/>
      </c>
      <c r="P72" s="8">
        <f>IF(OR(A72="",I72="Canceled",I72="Unscheduled",L72="",M72="",COUNTIF(Settings!$D$2:$D$4,C72)=0,COUNTIF(Settings!$H$2:$H$5,I72)=0),"",H72)</f>
        <v/>
      </c>
    </row>
    <row r="73" ht="42" customHeight="1">
      <c r="A73" s="2" t="n"/>
      <c r="B73" s="2" t="n"/>
      <c r="C73" s="2" t="n"/>
      <c r="D73" s="2" t="n"/>
      <c r="E73" s="21" t="n"/>
      <c r="F73" s="21" t="n"/>
      <c r="G73" s="22" t="n"/>
      <c r="H73" s="5" t="n"/>
      <c r="I73" s="2" t="n"/>
      <c r="J73" s="21" t="n"/>
      <c r="K73" s="2" t="n"/>
      <c r="L73" s="24">
        <f>IF(OR(A73="",F73="",G73=""),"",IF(AND(ISNUMBER(F73),ISNUMBER(G73)),IF(AND(F73&gt;0,G73&gt;=0,G73&lt;=TIME(23,59,0)),F73+G73,""),""))</f>
        <v/>
      </c>
      <c r="M73" s="24">
        <f>IF(OR(L73="",H73=""),"",IF(ISNUMBER(H73),IF(AND(H73&gt;0,H73&lt;=Settings!$B$6),L73+H73/24,""),""))</f>
        <v/>
      </c>
      <c r="N73" s="10">
        <f>IF(A73="","",IF(I73="Canceled","Canceled",IF(I73="Completed","Completed",IF(E73="","Missing due date",IF(NOT(ISNUMBER(E73)),"Invalid due date",IF(E73&lt;TODAY(),"Overdue",IF(E73=TODAY(),"Due today","Upcoming")))))))</f>
        <v/>
      </c>
      <c r="O73" s="10">
        <f>IF(COUNTA(A73:K73)=0,"",IF(OR(A73="",B73="",D73="",E73="",I73=""),"Missing core fields",IF(COUNTIF(Settings!$G$2:$G$4,D73)=0,"Unknown priority",IF(COUNTIF(Settings!$H$2:$H$5,I73)=0,"Unknown status",IF(NOT(ISNUMBER(E73)),"Invalid due date",IF(OR(E73&lt;Settings!$B$4,E73&gt;Settings!$B$5),"Due date outside bounds",IF(I73="Canceled","OK",IF(I73="Unscheduled","Needs scheduling",IF(OR(C73="",F73="",G73="",H73=""),"Incomplete plan",IF(COUNTIF(Settings!$D$2:$D$4,C73)=0,"Unknown supervisor",IF(OR(L73="",M73=""),"Invalid plan input",IF(OR(F73&lt;Settings!$B$4,F73&gt;Settings!$B$5),"Planned date outside bounds",IF(AND(I73="Completed",J73=""),"Missing completion date",IF(AND(J73&lt;&gt;"",NOT(ISNUMBER(J73))),"Invalid completion date","OK"))))))))))))))</f>
        <v/>
      </c>
      <c r="P73" s="11">
        <f>IF(OR(A73="",I73="Canceled",I73="Unscheduled",L73="",M73="",COUNTIF(Settings!$D$2:$D$4,C73)=0,COUNTIF(Settings!$H$2:$H$5,I73)=0),"",H73)</f>
        <v/>
      </c>
    </row>
    <row r="74" ht="42" customHeight="1">
      <c r="A74" s="2" t="n"/>
      <c r="B74" s="2" t="n"/>
      <c r="C74" s="2" t="n"/>
      <c r="D74" s="2" t="n"/>
      <c r="E74" s="21" t="n"/>
      <c r="F74" s="21" t="n"/>
      <c r="G74" s="22" t="n"/>
      <c r="H74" s="5" t="n"/>
      <c r="I74" s="2" t="n"/>
      <c r="J74" s="21" t="n"/>
      <c r="K74" s="2" t="n"/>
      <c r="L74" s="23">
        <f>IF(OR(A74="",F74="",G74=""),"",IF(AND(ISNUMBER(F74),ISNUMBER(G74)),IF(AND(F74&gt;0,G74&gt;=0,G74&lt;=TIME(23,59,0)),F74+G74,""),""))</f>
        <v/>
      </c>
      <c r="M74" s="23">
        <f>IF(OR(L74="",H74=""),"",IF(ISNUMBER(H74),IF(AND(H74&gt;0,H74&lt;=Settings!$B$6),L74+H74/24,""),""))</f>
        <v/>
      </c>
      <c r="N74" s="7">
        <f>IF(A74="","",IF(I74="Canceled","Canceled",IF(I74="Completed","Completed",IF(E74="","Missing due date",IF(NOT(ISNUMBER(E74)),"Invalid due date",IF(E74&lt;TODAY(),"Overdue",IF(E74=TODAY(),"Due today","Upcoming")))))))</f>
        <v/>
      </c>
      <c r="O74" s="7">
        <f>IF(COUNTA(A74:K74)=0,"",IF(OR(A74="",B74="",D74="",E74="",I74=""),"Missing core fields",IF(COUNTIF(Settings!$G$2:$G$4,D74)=0,"Unknown priority",IF(COUNTIF(Settings!$H$2:$H$5,I74)=0,"Unknown status",IF(NOT(ISNUMBER(E74)),"Invalid due date",IF(OR(E74&lt;Settings!$B$4,E74&gt;Settings!$B$5),"Due date outside bounds",IF(I74="Canceled","OK",IF(I74="Unscheduled","Needs scheduling",IF(OR(C74="",F74="",G74="",H74=""),"Incomplete plan",IF(COUNTIF(Settings!$D$2:$D$4,C74)=0,"Unknown supervisor",IF(OR(L74="",M74=""),"Invalid plan input",IF(OR(F74&lt;Settings!$B$4,F74&gt;Settings!$B$5),"Planned date outside bounds",IF(AND(I74="Completed",J74=""),"Missing completion date",IF(AND(J74&lt;&gt;"",NOT(ISNUMBER(J74))),"Invalid completion date","OK"))))))))))))))</f>
        <v/>
      </c>
      <c r="P74" s="8">
        <f>IF(OR(A74="",I74="Canceled",I74="Unscheduled",L74="",M74="",COUNTIF(Settings!$D$2:$D$4,C74)=0,COUNTIF(Settings!$H$2:$H$5,I74)=0),"",H74)</f>
        <v/>
      </c>
    </row>
    <row r="75" ht="42" customHeight="1">
      <c r="A75" s="2" t="n"/>
      <c r="B75" s="2" t="n"/>
      <c r="C75" s="2" t="n"/>
      <c r="D75" s="2" t="n"/>
      <c r="E75" s="21" t="n"/>
      <c r="F75" s="21" t="n"/>
      <c r="G75" s="22" t="n"/>
      <c r="H75" s="5" t="n"/>
      <c r="I75" s="2" t="n"/>
      <c r="J75" s="21" t="n"/>
      <c r="K75" s="2" t="n"/>
      <c r="L75" s="24">
        <f>IF(OR(A75="",F75="",G75=""),"",IF(AND(ISNUMBER(F75),ISNUMBER(G75)),IF(AND(F75&gt;0,G75&gt;=0,G75&lt;=TIME(23,59,0)),F75+G75,""),""))</f>
        <v/>
      </c>
      <c r="M75" s="24">
        <f>IF(OR(L75="",H75=""),"",IF(ISNUMBER(H75),IF(AND(H75&gt;0,H75&lt;=Settings!$B$6),L75+H75/24,""),""))</f>
        <v/>
      </c>
      <c r="N75" s="10">
        <f>IF(A75="","",IF(I75="Canceled","Canceled",IF(I75="Completed","Completed",IF(E75="","Missing due date",IF(NOT(ISNUMBER(E75)),"Invalid due date",IF(E75&lt;TODAY(),"Overdue",IF(E75=TODAY(),"Due today","Upcoming")))))))</f>
        <v/>
      </c>
      <c r="O75" s="10">
        <f>IF(COUNTA(A75:K75)=0,"",IF(OR(A75="",B75="",D75="",E75="",I75=""),"Missing core fields",IF(COUNTIF(Settings!$G$2:$G$4,D75)=0,"Unknown priority",IF(COUNTIF(Settings!$H$2:$H$5,I75)=0,"Unknown status",IF(NOT(ISNUMBER(E75)),"Invalid due date",IF(OR(E75&lt;Settings!$B$4,E75&gt;Settings!$B$5),"Due date outside bounds",IF(I75="Canceled","OK",IF(I75="Unscheduled","Needs scheduling",IF(OR(C75="",F75="",G75="",H75=""),"Incomplete plan",IF(COUNTIF(Settings!$D$2:$D$4,C75)=0,"Unknown supervisor",IF(OR(L75="",M75=""),"Invalid plan input",IF(OR(F75&lt;Settings!$B$4,F75&gt;Settings!$B$5),"Planned date outside bounds",IF(AND(I75="Completed",J75=""),"Missing completion date",IF(AND(J75&lt;&gt;"",NOT(ISNUMBER(J75))),"Invalid completion date","OK"))))))))))))))</f>
        <v/>
      </c>
      <c r="P75" s="11">
        <f>IF(OR(A75="",I75="Canceled",I75="Unscheduled",L75="",M75="",COUNTIF(Settings!$D$2:$D$4,C75)=0,COUNTIF(Settings!$H$2:$H$5,I75)=0),"",H75)</f>
        <v/>
      </c>
    </row>
    <row r="76" ht="42" customHeight="1">
      <c r="A76" s="2" t="n"/>
      <c r="B76" s="2" t="n"/>
      <c r="C76" s="2" t="n"/>
      <c r="D76" s="2" t="n"/>
      <c r="E76" s="21" t="n"/>
      <c r="F76" s="21" t="n"/>
      <c r="G76" s="22" t="n"/>
      <c r="H76" s="5" t="n"/>
      <c r="I76" s="2" t="n"/>
      <c r="J76" s="21" t="n"/>
      <c r="K76" s="2" t="n"/>
      <c r="L76" s="23">
        <f>IF(OR(A76="",F76="",G76=""),"",IF(AND(ISNUMBER(F76),ISNUMBER(G76)),IF(AND(F76&gt;0,G76&gt;=0,G76&lt;=TIME(23,59,0)),F76+G76,""),""))</f>
        <v/>
      </c>
      <c r="M76" s="23">
        <f>IF(OR(L76="",H76=""),"",IF(ISNUMBER(H76),IF(AND(H76&gt;0,H76&lt;=Settings!$B$6),L76+H76/24,""),""))</f>
        <v/>
      </c>
      <c r="N76" s="7">
        <f>IF(A76="","",IF(I76="Canceled","Canceled",IF(I76="Completed","Completed",IF(E76="","Missing due date",IF(NOT(ISNUMBER(E76)),"Invalid due date",IF(E76&lt;TODAY(),"Overdue",IF(E76=TODAY(),"Due today","Upcoming")))))))</f>
        <v/>
      </c>
      <c r="O76" s="7">
        <f>IF(COUNTA(A76:K76)=0,"",IF(OR(A76="",B76="",D76="",E76="",I76=""),"Missing core fields",IF(COUNTIF(Settings!$G$2:$G$4,D76)=0,"Unknown priority",IF(COUNTIF(Settings!$H$2:$H$5,I76)=0,"Unknown status",IF(NOT(ISNUMBER(E76)),"Invalid due date",IF(OR(E76&lt;Settings!$B$4,E76&gt;Settings!$B$5),"Due date outside bounds",IF(I76="Canceled","OK",IF(I76="Unscheduled","Needs scheduling",IF(OR(C76="",F76="",G76="",H76=""),"Incomplete plan",IF(COUNTIF(Settings!$D$2:$D$4,C76)=0,"Unknown supervisor",IF(OR(L76="",M76=""),"Invalid plan input",IF(OR(F76&lt;Settings!$B$4,F76&gt;Settings!$B$5),"Planned date outside bounds",IF(AND(I76="Completed",J76=""),"Missing completion date",IF(AND(J76&lt;&gt;"",NOT(ISNUMBER(J76))),"Invalid completion date","OK"))))))))))))))</f>
        <v/>
      </c>
      <c r="P76" s="8">
        <f>IF(OR(A76="",I76="Canceled",I76="Unscheduled",L76="",M76="",COUNTIF(Settings!$D$2:$D$4,C76)=0,COUNTIF(Settings!$H$2:$H$5,I76)=0),"",H76)</f>
        <v/>
      </c>
    </row>
    <row r="77" ht="42" customHeight="1">
      <c r="A77" s="2" t="n"/>
      <c r="B77" s="2" t="n"/>
      <c r="C77" s="2" t="n"/>
      <c r="D77" s="2" t="n"/>
      <c r="E77" s="21" t="n"/>
      <c r="F77" s="21" t="n"/>
      <c r="G77" s="22" t="n"/>
      <c r="H77" s="5" t="n"/>
      <c r="I77" s="2" t="n"/>
      <c r="J77" s="21" t="n"/>
      <c r="K77" s="2" t="n"/>
      <c r="L77" s="24">
        <f>IF(OR(A77="",F77="",G77=""),"",IF(AND(ISNUMBER(F77),ISNUMBER(G77)),IF(AND(F77&gt;0,G77&gt;=0,G77&lt;=TIME(23,59,0)),F77+G77,""),""))</f>
        <v/>
      </c>
      <c r="M77" s="24">
        <f>IF(OR(L77="",H77=""),"",IF(ISNUMBER(H77),IF(AND(H77&gt;0,H77&lt;=Settings!$B$6),L77+H77/24,""),""))</f>
        <v/>
      </c>
      <c r="N77" s="10">
        <f>IF(A77="","",IF(I77="Canceled","Canceled",IF(I77="Completed","Completed",IF(E77="","Missing due date",IF(NOT(ISNUMBER(E77)),"Invalid due date",IF(E77&lt;TODAY(),"Overdue",IF(E77=TODAY(),"Due today","Upcoming")))))))</f>
        <v/>
      </c>
      <c r="O77" s="10">
        <f>IF(COUNTA(A77:K77)=0,"",IF(OR(A77="",B77="",D77="",E77="",I77=""),"Missing core fields",IF(COUNTIF(Settings!$G$2:$G$4,D77)=0,"Unknown priority",IF(COUNTIF(Settings!$H$2:$H$5,I77)=0,"Unknown status",IF(NOT(ISNUMBER(E77)),"Invalid due date",IF(OR(E77&lt;Settings!$B$4,E77&gt;Settings!$B$5),"Due date outside bounds",IF(I77="Canceled","OK",IF(I77="Unscheduled","Needs scheduling",IF(OR(C77="",F77="",G77="",H77=""),"Incomplete plan",IF(COUNTIF(Settings!$D$2:$D$4,C77)=0,"Unknown supervisor",IF(OR(L77="",M77=""),"Invalid plan input",IF(OR(F77&lt;Settings!$B$4,F77&gt;Settings!$B$5),"Planned date outside bounds",IF(AND(I77="Completed",J77=""),"Missing completion date",IF(AND(J77&lt;&gt;"",NOT(ISNUMBER(J77))),"Invalid completion date","OK"))))))))))))))</f>
        <v/>
      </c>
      <c r="P77" s="11">
        <f>IF(OR(A77="",I77="Canceled",I77="Unscheduled",L77="",M77="",COUNTIF(Settings!$D$2:$D$4,C77)=0,COUNTIF(Settings!$H$2:$H$5,I77)=0),"",H77)</f>
        <v/>
      </c>
    </row>
    <row r="78" ht="42" customHeight="1">
      <c r="A78" s="2" t="n"/>
      <c r="B78" s="2" t="n"/>
      <c r="C78" s="2" t="n"/>
      <c r="D78" s="2" t="n"/>
      <c r="E78" s="21" t="n"/>
      <c r="F78" s="21" t="n"/>
      <c r="G78" s="22" t="n"/>
      <c r="H78" s="5" t="n"/>
      <c r="I78" s="2" t="n"/>
      <c r="J78" s="21" t="n"/>
      <c r="K78" s="2" t="n"/>
      <c r="L78" s="23">
        <f>IF(OR(A78="",F78="",G78=""),"",IF(AND(ISNUMBER(F78),ISNUMBER(G78)),IF(AND(F78&gt;0,G78&gt;=0,G78&lt;=TIME(23,59,0)),F78+G78,""),""))</f>
        <v/>
      </c>
      <c r="M78" s="23">
        <f>IF(OR(L78="",H78=""),"",IF(ISNUMBER(H78),IF(AND(H78&gt;0,H78&lt;=Settings!$B$6),L78+H78/24,""),""))</f>
        <v/>
      </c>
      <c r="N78" s="7">
        <f>IF(A78="","",IF(I78="Canceled","Canceled",IF(I78="Completed","Completed",IF(E78="","Missing due date",IF(NOT(ISNUMBER(E78)),"Invalid due date",IF(E78&lt;TODAY(),"Overdue",IF(E78=TODAY(),"Due today","Upcoming")))))))</f>
        <v/>
      </c>
      <c r="O78" s="7">
        <f>IF(COUNTA(A78:K78)=0,"",IF(OR(A78="",B78="",D78="",E78="",I78=""),"Missing core fields",IF(COUNTIF(Settings!$G$2:$G$4,D78)=0,"Unknown priority",IF(COUNTIF(Settings!$H$2:$H$5,I78)=0,"Unknown status",IF(NOT(ISNUMBER(E78)),"Invalid due date",IF(OR(E78&lt;Settings!$B$4,E78&gt;Settings!$B$5),"Due date outside bounds",IF(I78="Canceled","OK",IF(I78="Unscheduled","Needs scheduling",IF(OR(C78="",F78="",G78="",H78=""),"Incomplete plan",IF(COUNTIF(Settings!$D$2:$D$4,C78)=0,"Unknown supervisor",IF(OR(L78="",M78=""),"Invalid plan input",IF(OR(F78&lt;Settings!$B$4,F78&gt;Settings!$B$5),"Planned date outside bounds",IF(AND(I78="Completed",J78=""),"Missing completion date",IF(AND(J78&lt;&gt;"",NOT(ISNUMBER(J78))),"Invalid completion date","OK"))))))))))))))</f>
        <v/>
      </c>
      <c r="P78" s="8">
        <f>IF(OR(A78="",I78="Canceled",I78="Unscheduled",L78="",M78="",COUNTIF(Settings!$D$2:$D$4,C78)=0,COUNTIF(Settings!$H$2:$H$5,I78)=0),"",H78)</f>
        <v/>
      </c>
    </row>
    <row r="79" ht="42" customHeight="1">
      <c r="A79" s="2" t="n"/>
      <c r="B79" s="2" t="n"/>
      <c r="C79" s="2" t="n"/>
      <c r="D79" s="2" t="n"/>
      <c r="E79" s="21" t="n"/>
      <c r="F79" s="21" t="n"/>
      <c r="G79" s="22" t="n"/>
      <c r="H79" s="5" t="n"/>
      <c r="I79" s="2" t="n"/>
      <c r="J79" s="21" t="n"/>
      <c r="K79" s="2" t="n"/>
      <c r="L79" s="24">
        <f>IF(OR(A79="",F79="",G79=""),"",IF(AND(ISNUMBER(F79),ISNUMBER(G79)),IF(AND(F79&gt;0,G79&gt;=0,G79&lt;=TIME(23,59,0)),F79+G79,""),""))</f>
        <v/>
      </c>
      <c r="M79" s="24">
        <f>IF(OR(L79="",H79=""),"",IF(ISNUMBER(H79),IF(AND(H79&gt;0,H79&lt;=Settings!$B$6),L79+H79/24,""),""))</f>
        <v/>
      </c>
      <c r="N79" s="10">
        <f>IF(A79="","",IF(I79="Canceled","Canceled",IF(I79="Completed","Completed",IF(E79="","Missing due date",IF(NOT(ISNUMBER(E79)),"Invalid due date",IF(E79&lt;TODAY(),"Overdue",IF(E79=TODAY(),"Due today","Upcoming")))))))</f>
        <v/>
      </c>
      <c r="O79" s="10">
        <f>IF(COUNTA(A79:K79)=0,"",IF(OR(A79="",B79="",D79="",E79="",I79=""),"Missing core fields",IF(COUNTIF(Settings!$G$2:$G$4,D79)=0,"Unknown priority",IF(COUNTIF(Settings!$H$2:$H$5,I79)=0,"Unknown status",IF(NOT(ISNUMBER(E79)),"Invalid due date",IF(OR(E79&lt;Settings!$B$4,E79&gt;Settings!$B$5),"Due date outside bounds",IF(I79="Canceled","OK",IF(I79="Unscheduled","Needs scheduling",IF(OR(C79="",F79="",G79="",H79=""),"Incomplete plan",IF(COUNTIF(Settings!$D$2:$D$4,C79)=0,"Unknown supervisor",IF(OR(L79="",M79=""),"Invalid plan input",IF(OR(F79&lt;Settings!$B$4,F79&gt;Settings!$B$5),"Planned date outside bounds",IF(AND(I79="Completed",J79=""),"Missing completion date",IF(AND(J79&lt;&gt;"",NOT(ISNUMBER(J79))),"Invalid completion date","OK"))))))))))))))</f>
        <v/>
      </c>
      <c r="P79" s="11">
        <f>IF(OR(A79="",I79="Canceled",I79="Unscheduled",L79="",M79="",COUNTIF(Settings!$D$2:$D$4,C79)=0,COUNTIF(Settings!$H$2:$H$5,I79)=0),"",H79)</f>
        <v/>
      </c>
    </row>
    <row r="80" ht="42" customHeight="1">
      <c r="A80" s="2" t="n"/>
      <c r="B80" s="2" t="n"/>
      <c r="C80" s="2" t="n"/>
      <c r="D80" s="2" t="n"/>
      <c r="E80" s="21" t="n"/>
      <c r="F80" s="21" t="n"/>
      <c r="G80" s="22" t="n"/>
      <c r="H80" s="5" t="n"/>
      <c r="I80" s="2" t="n"/>
      <c r="J80" s="21" t="n"/>
      <c r="K80" s="2" t="n"/>
      <c r="L80" s="23">
        <f>IF(OR(A80="",F80="",G80=""),"",IF(AND(ISNUMBER(F80),ISNUMBER(G80)),IF(AND(F80&gt;0,G80&gt;=0,G80&lt;=TIME(23,59,0)),F80+G80,""),""))</f>
        <v/>
      </c>
      <c r="M80" s="23">
        <f>IF(OR(L80="",H80=""),"",IF(ISNUMBER(H80),IF(AND(H80&gt;0,H80&lt;=Settings!$B$6),L80+H80/24,""),""))</f>
        <v/>
      </c>
      <c r="N80" s="7">
        <f>IF(A80="","",IF(I80="Canceled","Canceled",IF(I80="Completed","Completed",IF(E80="","Missing due date",IF(NOT(ISNUMBER(E80)),"Invalid due date",IF(E80&lt;TODAY(),"Overdue",IF(E80=TODAY(),"Due today","Upcoming")))))))</f>
        <v/>
      </c>
      <c r="O80" s="7">
        <f>IF(COUNTA(A80:K80)=0,"",IF(OR(A80="",B80="",D80="",E80="",I80=""),"Missing core fields",IF(COUNTIF(Settings!$G$2:$G$4,D80)=0,"Unknown priority",IF(COUNTIF(Settings!$H$2:$H$5,I80)=0,"Unknown status",IF(NOT(ISNUMBER(E80)),"Invalid due date",IF(OR(E80&lt;Settings!$B$4,E80&gt;Settings!$B$5),"Due date outside bounds",IF(I80="Canceled","OK",IF(I80="Unscheduled","Needs scheduling",IF(OR(C80="",F80="",G80="",H80=""),"Incomplete plan",IF(COUNTIF(Settings!$D$2:$D$4,C80)=0,"Unknown supervisor",IF(OR(L80="",M80=""),"Invalid plan input",IF(OR(F80&lt;Settings!$B$4,F80&gt;Settings!$B$5),"Planned date outside bounds",IF(AND(I80="Completed",J80=""),"Missing completion date",IF(AND(J80&lt;&gt;"",NOT(ISNUMBER(J80))),"Invalid completion date","OK"))))))))))))))</f>
        <v/>
      </c>
      <c r="P80" s="8">
        <f>IF(OR(A80="",I80="Canceled",I80="Unscheduled",L80="",M80="",COUNTIF(Settings!$D$2:$D$4,C80)=0,COUNTIF(Settings!$H$2:$H$5,I80)=0),"",H80)</f>
        <v/>
      </c>
    </row>
    <row r="81" ht="42" customHeight="1">
      <c r="A81" s="2" t="n"/>
      <c r="B81" s="2" t="n"/>
      <c r="C81" s="2" t="n"/>
      <c r="D81" s="2" t="n"/>
      <c r="E81" s="21" t="n"/>
      <c r="F81" s="21" t="n"/>
      <c r="G81" s="22" t="n"/>
      <c r="H81" s="5" t="n"/>
      <c r="I81" s="2" t="n"/>
      <c r="J81" s="21" t="n"/>
      <c r="K81" s="2" t="n"/>
      <c r="L81" s="24">
        <f>IF(OR(A81="",F81="",G81=""),"",IF(AND(ISNUMBER(F81),ISNUMBER(G81)),IF(AND(F81&gt;0,G81&gt;=0,G81&lt;=TIME(23,59,0)),F81+G81,""),""))</f>
        <v/>
      </c>
      <c r="M81" s="24">
        <f>IF(OR(L81="",H81=""),"",IF(ISNUMBER(H81),IF(AND(H81&gt;0,H81&lt;=Settings!$B$6),L81+H81/24,""),""))</f>
        <v/>
      </c>
      <c r="N81" s="10">
        <f>IF(A81="","",IF(I81="Canceled","Canceled",IF(I81="Completed","Completed",IF(E81="","Missing due date",IF(NOT(ISNUMBER(E81)),"Invalid due date",IF(E81&lt;TODAY(),"Overdue",IF(E81=TODAY(),"Due today","Upcoming")))))))</f>
        <v/>
      </c>
      <c r="O81" s="10">
        <f>IF(COUNTA(A81:K81)=0,"",IF(OR(A81="",B81="",D81="",E81="",I81=""),"Missing core fields",IF(COUNTIF(Settings!$G$2:$G$4,D81)=0,"Unknown priority",IF(COUNTIF(Settings!$H$2:$H$5,I81)=0,"Unknown status",IF(NOT(ISNUMBER(E81)),"Invalid due date",IF(OR(E81&lt;Settings!$B$4,E81&gt;Settings!$B$5),"Due date outside bounds",IF(I81="Canceled","OK",IF(I81="Unscheduled","Needs scheduling",IF(OR(C81="",F81="",G81="",H81=""),"Incomplete plan",IF(COUNTIF(Settings!$D$2:$D$4,C81)=0,"Unknown supervisor",IF(OR(L81="",M81=""),"Invalid plan input",IF(OR(F81&lt;Settings!$B$4,F81&gt;Settings!$B$5),"Planned date outside bounds",IF(AND(I81="Completed",J81=""),"Missing completion date",IF(AND(J81&lt;&gt;"",NOT(ISNUMBER(J81))),"Invalid completion date","OK"))))))))))))))</f>
        <v/>
      </c>
      <c r="P81" s="11">
        <f>IF(OR(A81="",I81="Canceled",I81="Unscheduled",L81="",M81="",COUNTIF(Settings!$D$2:$D$4,C81)=0,COUNTIF(Settings!$H$2:$H$5,I81)=0),"",H81)</f>
        <v/>
      </c>
    </row>
    <row r="82" ht="42" customHeight="1">
      <c r="A82" s="2" t="n"/>
      <c r="B82" s="2" t="n"/>
      <c r="C82" s="2" t="n"/>
      <c r="D82" s="2" t="n"/>
      <c r="E82" s="21" t="n"/>
      <c r="F82" s="21" t="n"/>
      <c r="G82" s="22" t="n"/>
      <c r="H82" s="5" t="n"/>
      <c r="I82" s="2" t="n"/>
      <c r="J82" s="21" t="n"/>
      <c r="K82" s="2" t="n"/>
      <c r="L82" s="23">
        <f>IF(OR(A82="",F82="",G82=""),"",IF(AND(ISNUMBER(F82),ISNUMBER(G82)),IF(AND(F82&gt;0,G82&gt;=0,G82&lt;=TIME(23,59,0)),F82+G82,""),""))</f>
        <v/>
      </c>
      <c r="M82" s="23">
        <f>IF(OR(L82="",H82=""),"",IF(ISNUMBER(H82),IF(AND(H82&gt;0,H82&lt;=Settings!$B$6),L82+H82/24,""),""))</f>
        <v/>
      </c>
      <c r="N82" s="7">
        <f>IF(A82="","",IF(I82="Canceled","Canceled",IF(I82="Completed","Completed",IF(E82="","Missing due date",IF(NOT(ISNUMBER(E82)),"Invalid due date",IF(E82&lt;TODAY(),"Overdue",IF(E82=TODAY(),"Due today","Upcoming")))))))</f>
        <v/>
      </c>
      <c r="O82" s="7">
        <f>IF(COUNTA(A82:K82)=0,"",IF(OR(A82="",B82="",D82="",E82="",I82=""),"Missing core fields",IF(COUNTIF(Settings!$G$2:$G$4,D82)=0,"Unknown priority",IF(COUNTIF(Settings!$H$2:$H$5,I82)=0,"Unknown status",IF(NOT(ISNUMBER(E82)),"Invalid due date",IF(OR(E82&lt;Settings!$B$4,E82&gt;Settings!$B$5),"Due date outside bounds",IF(I82="Canceled","OK",IF(I82="Unscheduled","Needs scheduling",IF(OR(C82="",F82="",G82="",H82=""),"Incomplete plan",IF(COUNTIF(Settings!$D$2:$D$4,C82)=0,"Unknown supervisor",IF(OR(L82="",M82=""),"Invalid plan input",IF(OR(F82&lt;Settings!$B$4,F82&gt;Settings!$B$5),"Planned date outside bounds",IF(AND(I82="Completed",J82=""),"Missing completion date",IF(AND(J82&lt;&gt;"",NOT(ISNUMBER(J82))),"Invalid completion date","OK"))))))))))))))</f>
        <v/>
      </c>
      <c r="P82" s="8">
        <f>IF(OR(A82="",I82="Canceled",I82="Unscheduled",L82="",M82="",COUNTIF(Settings!$D$2:$D$4,C82)=0,COUNTIF(Settings!$H$2:$H$5,I82)=0),"",H82)</f>
        <v/>
      </c>
    </row>
    <row r="83" ht="42" customHeight="1">
      <c r="A83" s="2" t="n"/>
      <c r="B83" s="2" t="n"/>
      <c r="C83" s="2" t="n"/>
      <c r="D83" s="2" t="n"/>
      <c r="E83" s="21" t="n"/>
      <c r="F83" s="21" t="n"/>
      <c r="G83" s="22" t="n"/>
      <c r="H83" s="5" t="n"/>
      <c r="I83" s="2" t="n"/>
      <c r="J83" s="21" t="n"/>
      <c r="K83" s="2" t="n"/>
      <c r="L83" s="24">
        <f>IF(OR(A83="",F83="",G83=""),"",IF(AND(ISNUMBER(F83),ISNUMBER(G83)),IF(AND(F83&gt;0,G83&gt;=0,G83&lt;=TIME(23,59,0)),F83+G83,""),""))</f>
        <v/>
      </c>
      <c r="M83" s="24">
        <f>IF(OR(L83="",H83=""),"",IF(ISNUMBER(H83),IF(AND(H83&gt;0,H83&lt;=Settings!$B$6),L83+H83/24,""),""))</f>
        <v/>
      </c>
      <c r="N83" s="10">
        <f>IF(A83="","",IF(I83="Canceled","Canceled",IF(I83="Completed","Completed",IF(E83="","Missing due date",IF(NOT(ISNUMBER(E83)),"Invalid due date",IF(E83&lt;TODAY(),"Overdue",IF(E83=TODAY(),"Due today","Upcoming")))))))</f>
        <v/>
      </c>
      <c r="O83" s="10">
        <f>IF(COUNTA(A83:K83)=0,"",IF(OR(A83="",B83="",D83="",E83="",I83=""),"Missing core fields",IF(COUNTIF(Settings!$G$2:$G$4,D83)=0,"Unknown priority",IF(COUNTIF(Settings!$H$2:$H$5,I83)=0,"Unknown status",IF(NOT(ISNUMBER(E83)),"Invalid due date",IF(OR(E83&lt;Settings!$B$4,E83&gt;Settings!$B$5),"Due date outside bounds",IF(I83="Canceled","OK",IF(I83="Unscheduled","Needs scheduling",IF(OR(C83="",F83="",G83="",H83=""),"Incomplete plan",IF(COUNTIF(Settings!$D$2:$D$4,C83)=0,"Unknown supervisor",IF(OR(L83="",M83=""),"Invalid plan input",IF(OR(F83&lt;Settings!$B$4,F83&gt;Settings!$B$5),"Planned date outside bounds",IF(AND(I83="Completed",J83=""),"Missing completion date",IF(AND(J83&lt;&gt;"",NOT(ISNUMBER(J83))),"Invalid completion date","OK"))))))))))))))</f>
        <v/>
      </c>
      <c r="P83" s="11">
        <f>IF(OR(A83="",I83="Canceled",I83="Unscheduled",L83="",M83="",COUNTIF(Settings!$D$2:$D$4,C83)=0,COUNTIF(Settings!$H$2:$H$5,I83)=0),"",H83)</f>
        <v/>
      </c>
    </row>
    <row r="84" ht="42" customHeight="1">
      <c r="A84" s="2" t="n"/>
      <c r="B84" s="2" t="n"/>
      <c r="C84" s="2" t="n"/>
      <c r="D84" s="2" t="n"/>
      <c r="E84" s="21" t="n"/>
      <c r="F84" s="21" t="n"/>
      <c r="G84" s="22" t="n"/>
      <c r="H84" s="5" t="n"/>
      <c r="I84" s="2" t="n"/>
      <c r="J84" s="21" t="n"/>
      <c r="K84" s="2" t="n"/>
      <c r="L84" s="23">
        <f>IF(OR(A84="",F84="",G84=""),"",IF(AND(ISNUMBER(F84),ISNUMBER(G84)),IF(AND(F84&gt;0,G84&gt;=0,G84&lt;=TIME(23,59,0)),F84+G84,""),""))</f>
        <v/>
      </c>
      <c r="M84" s="23">
        <f>IF(OR(L84="",H84=""),"",IF(ISNUMBER(H84),IF(AND(H84&gt;0,H84&lt;=Settings!$B$6),L84+H84/24,""),""))</f>
        <v/>
      </c>
      <c r="N84" s="7">
        <f>IF(A84="","",IF(I84="Canceled","Canceled",IF(I84="Completed","Completed",IF(E84="","Missing due date",IF(NOT(ISNUMBER(E84)),"Invalid due date",IF(E84&lt;TODAY(),"Overdue",IF(E84=TODAY(),"Due today","Upcoming")))))))</f>
        <v/>
      </c>
      <c r="O84" s="7">
        <f>IF(COUNTA(A84:K84)=0,"",IF(OR(A84="",B84="",D84="",E84="",I84=""),"Missing core fields",IF(COUNTIF(Settings!$G$2:$G$4,D84)=0,"Unknown priority",IF(COUNTIF(Settings!$H$2:$H$5,I84)=0,"Unknown status",IF(NOT(ISNUMBER(E84)),"Invalid due date",IF(OR(E84&lt;Settings!$B$4,E84&gt;Settings!$B$5),"Due date outside bounds",IF(I84="Canceled","OK",IF(I84="Unscheduled","Needs scheduling",IF(OR(C84="",F84="",G84="",H84=""),"Incomplete plan",IF(COUNTIF(Settings!$D$2:$D$4,C84)=0,"Unknown supervisor",IF(OR(L84="",M84=""),"Invalid plan input",IF(OR(F84&lt;Settings!$B$4,F84&gt;Settings!$B$5),"Planned date outside bounds",IF(AND(I84="Completed",J84=""),"Missing completion date",IF(AND(J84&lt;&gt;"",NOT(ISNUMBER(J84))),"Invalid completion date","OK"))))))))))))))</f>
        <v/>
      </c>
      <c r="P84" s="8">
        <f>IF(OR(A84="",I84="Canceled",I84="Unscheduled",L84="",M84="",COUNTIF(Settings!$D$2:$D$4,C84)=0,COUNTIF(Settings!$H$2:$H$5,I84)=0),"",H84)</f>
        <v/>
      </c>
    </row>
    <row r="85" ht="42" customHeight="1">
      <c r="A85" s="2" t="n"/>
      <c r="B85" s="2" t="n"/>
      <c r="C85" s="2" t="n"/>
      <c r="D85" s="2" t="n"/>
      <c r="E85" s="21" t="n"/>
      <c r="F85" s="21" t="n"/>
      <c r="G85" s="22" t="n"/>
      <c r="H85" s="5" t="n"/>
      <c r="I85" s="2" t="n"/>
      <c r="J85" s="21" t="n"/>
      <c r="K85" s="2" t="n"/>
      <c r="L85" s="24">
        <f>IF(OR(A85="",F85="",G85=""),"",IF(AND(ISNUMBER(F85),ISNUMBER(G85)),IF(AND(F85&gt;0,G85&gt;=0,G85&lt;=TIME(23,59,0)),F85+G85,""),""))</f>
        <v/>
      </c>
      <c r="M85" s="24">
        <f>IF(OR(L85="",H85=""),"",IF(ISNUMBER(H85),IF(AND(H85&gt;0,H85&lt;=Settings!$B$6),L85+H85/24,""),""))</f>
        <v/>
      </c>
      <c r="N85" s="10">
        <f>IF(A85="","",IF(I85="Canceled","Canceled",IF(I85="Completed","Completed",IF(E85="","Missing due date",IF(NOT(ISNUMBER(E85)),"Invalid due date",IF(E85&lt;TODAY(),"Overdue",IF(E85=TODAY(),"Due today","Upcoming")))))))</f>
        <v/>
      </c>
      <c r="O85" s="10">
        <f>IF(COUNTA(A85:K85)=0,"",IF(OR(A85="",B85="",D85="",E85="",I85=""),"Missing core fields",IF(COUNTIF(Settings!$G$2:$G$4,D85)=0,"Unknown priority",IF(COUNTIF(Settings!$H$2:$H$5,I85)=0,"Unknown status",IF(NOT(ISNUMBER(E85)),"Invalid due date",IF(OR(E85&lt;Settings!$B$4,E85&gt;Settings!$B$5),"Due date outside bounds",IF(I85="Canceled","OK",IF(I85="Unscheduled","Needs scheduling",IF(OR(C85="",F85="",G85="",H85=""),"Incomplete plan",IF(COUNTIF(Settings!$D$2:$D$4,C85)=0,"Unknown supervisor",IF(OR(L85="",M85=""),"Invalid plan input",IF(OR(F85&lt;Settings!$B$4,F85&gt;Settings!$B$5),"Planned date outside bounds",IF(AND(I85="Completed",J85=""),"Missing completion date",IF(AND(J85&lt;&gt;"",NOT(ISNUMBER(J85))),"Invalid completion date","OK"))))))))))))))</f>
        <v/>
      </c>
      <c r="P85" s="11">
        <f>IF(OR(A85="",I85="Canceled",I85="Unscheduled",L85="",M85="",COUNTIF(Settings!$D$2:$D$4,C85)=0,COUNTIF(Settings!$H$2:$H$5,I85)=0),"",H85)</f>
        <v/>
      </c>
    </row>
    <row r="86" ht="42" customHeight="1">
      <c r="A86" s="2" t="n"/>
      <c r="B86" s="2" t="n"/>
      <c r="C86" s="2" t="n"/>
      <c r="D86" s="2" t="n"/>
      <c r="E86" s="21" t="n"/>
      <c r="F86" s="21" t="n"/>
      <c r="G86" s="22" t="n"/>
      <c r="H86" s="5" t="n"/>
      <c r="I86" s="2" t="n"/>
      <c r="J86" s="21" t="n"/>
      <c r="K86" s="2" t="n"/>
      <c r="L86" s="23">
        <f>IF(OR(A86="",F86="",G86=""),"",IF(AND(ISNUMBER(F86),ISNUMBER(G86)),IF(AND(F86&gt;0,G86&gt;=0,G86&lt;=TIME(23,59,0)),F86+G86,""),""))</f>
        <v/>
      </c>
      <c r="M86" s="23">
        <f>IF(OR(L86="",H86=""),"",IF(ISNUMBER(H86),IF(AND(H86&gt;0,H86&lt;=Settings!$B$6),L86+H86/24,""),""))</f>
        <v/>
      </c>
      <c r="N86" s="7">
        <f>IF(A86="","",IF(I86="Canceled","Canceled",IF(I86="Completed","Completed",IF(E86="","Missing due date",IF(NOT(ISNUMBER(E86)),"Invalid due date",IF(E86&lt;TODAY(),"Overdue",IF(E86=TODAY(),"Due today","Upcoming")))))))</f>
        <v/>
      </c>
      <c r="O86" s="7">
        <f>IF(COUNTA(A86:K86)=0,"",IF(OR(A86="",B86="",D86="",E86="",I86=""),"Missing core fields",IF(COUNTIF(Settings!$G$2:$G$4,D86)=0,"Unknown priority",IF(COUNTIF(Settings!$H$2:$H$5,I86)=0,"Unknown status",IF(NOT(ISNUMBER(E86)),"Invalid due date",IF(OR(E86&lt;Settings!$B$4,E86&gt;Settings!$B$5),"Due date outside bounds",IF(I86="Canceled","OK",IF(I86="Unscheduled","Needs scheduling",IF(OR(C86="",F86="",G86="",H86=""),"Incomplete plan",IF(COUNTIF(Settings!$D$2:$D$4,C86)=0,"Unknown supervisor",IF(OR(L86="",M86=""),"Invalid plan input",IF(OR(F86&lt;Settings!$B$4,F86&gt;Settings!$B$5),"Planned date outside bounds",IF(AND(I86="Completed",J86=""),"Missing completion date",IF(AND(J86&lt;&gt;"",NOT(ISNUMBER(J86))),"Invalid completion date","OK"))))))))))))))</f>
        <v/>
      </c>
      <c r="P86" s="8">
        <f>IF(OR(A86="",I86="Canceled",I86="Unscheduled",L86="",M86="",COUNTIF(Settings!$D$2:$D$4,C86)=0,COUNTIF(Settings!$H$2:$H$5,I86)=0),"",H86)</f>
        <v/>
      </c>
    </row>
    <row r="87" ht="42" customHeight="1">
      <c r="A87" s="2" t="n"/>
      <c r="B87" s="2" t="n"/>
      <c r="C87" s="2" t="n"/>
      <c r="D87" s="2" t="n"/>
      <c r="E87" s="21" t="n"/>
      <c r="F87" s="21" t="n"/>
      <c r="G87" s="22" t="n"/>
      <c r="H87" s="5" t="n"/>
      <c r="I87" s="2" t="n"/>
      <c r="J87" s="21" t="n"/>
      <c r="K87" s="2" t="n"/>
      <c r="L87" s="24">
        <f>IF(OR(A87="",F87="",G87=""),"",IF(AND(ISNUMBER(F87),ISNUMBER(G87)),IF(AND(F87&gt;0,G87&gt;=0,G87&lt;=TIME(23,59,0)),F87+G87,""),""))</f>
        <v/>
      </c>
      <c r="M87" s="24">
        <f>IF(OR(L87="",H87=""),"",IF(ISNUMBER(H87),IF(AND(H87&gt;0,H87&lt;=Settings!$B$6),L87+H87/24,""),""))</f>
        <v/>
      </c>
      <c r="N87" s="10">
        <f>IF(A87="","",IF(I87="Canceled","Canceled",IF(I87="Completed","Completed",IF(E87="","Missing due date",IF(NOT(ISNUMBER(E87)),"Invalid due date",IF(E87&lt;TODAY(),"Overdue",IF(E87=TODAY(),"Due today","Upcoming")))))))</f>
        <v/>
      </c>
      <c r="O87" s="10">
        <f>IF(COUNTA(A87:K87)=0,"",IF(OR(A87="",B87="",D87="",E87="",I87=""),"Missing core fields",IF(COUNTIF(Settings!$G$2:$G$4,D87)=0,"Unknown priority",IF(COUNTIF(Settings!$H$2:$H$5,I87)=0,"Unknown status",IF(NOT(ISNUMBER(E87)),"Invalid due date",IF(OR(E87&lt;Settings!$B$4,E87&gt;Settings!$B$5),"Due date outside bounds",IF(I87="Canceled","OK",IF(I87="Unscheduled","Needs scheduling",IF(OR(C87="",F87="",G87="",H87=""),"Incomplete plan",IF(COUNTIF(Settings!$D$2:$D$4,C87)=0,"Unknown supervisor",IF(OR(L87="",M87=""),"Invalid plan input",IF(OR(F87&lt;Settings!$B$4,F87&gt;Settings!$B$5),"Planned date outside bounds",IF(AND(I87="Completed",J87=""),"Missing completion date",IF(AND(J87&lt;&gt;"",NOT(ISNUMBER(J87))),"Invalid completion date","OK"))))))))))))))</f>
        <v/>
      </c>
      <c r="P87" s="11">
        <f>IF(OR(A87="",I87="Canceled",I87="Unscheduled",L87="",M87="",COUNTIF(Settings!$D$2:$D$4,C87)=0,COUNTIF(Settings!$H$2:$H$5,I87)=0),"",H87)</f>
        <v/>
      </c>
    </row>
    <row r="88" ht="42" customHeight="1">
      <c r="A88" s="2" t="n"/>
      <c r="B88" s="2" t="n"/>
      <c r="C88" s="2" t="n"/>
      <c r="D88" s="2" t="n"/>
      <c r="E88" s="21" t="n"/>
      <c r="F88" s="21" t="n"/>
      <c r="G88" s="22" t="n"/>
      <c r="H88" s="5" t="n"/>
      <c r="I88" s="2" t="n"/>
      <c r="J88" s="21" t="n"/>
      <c r="K88" s="2" t="n"/>
      <c r="L88" s="23">
        <f>IF(OR(A88="",F88="",G88=""),"",IF(AND(ISNUMBER(F88),ISNUMBER(G88)),IF(AND(F88&gt;0,G88&gt;=0,G88&lt;=TIME(23,59,0)),F88+G88,""),""))</f>
        <v/>
      </c>
      <c r="M88" s="23">
        <f>IF(OR(L88="",H88=""),"",IF(ISNUMBER(H88),IF(AND(H88&gt;0,H88&lt;=Settings!$B$6),L88+H88/24,""),""))</f>
        <v/>
      </c>
      <c r="N88" s="7">
        <f>IF(A88="","",IF(I88="Canceled","Canceled",IF(I88="Completed","Completed",IF(E88="","Missing due date",IF(NOT(ISNUMBER(E88)),"Invalid due date",IF(E88&lt;TODAY(),"Overdue",IF(E88=TODAY(),"Due today","Upcoming")))))))</f>
        <v/>
      </c>
      <c r="O88" s="7">
        <f>IF(COUNTA(A88:K88)=0,"",IF(OR(A88="",B88="",D88="",E88="",I88=""),"Missing core fields",IF(COUNTIF(Settings!$G$2:$G$4,D88)=0,"Unknown priority",IF(COUNTIF(Settings!$H$2:$H$5,I88)=0,"Unknown status",IF(NOT(ISNUMBER(E88)),"Invalid due date",IF(OR(E88&lt;Settings!$B$4,E88&gt;Settings!$B$5),"Due date outside bounds",IF(I88="Canceled","OK",IF(I88="Unscheduled","Needs scheduling",IF(OR(C88="",F88="",G88="",H88=""),"Incomplete plan",IF(COUNTIF(Settings!$D$2:$D$4,C88)=0,"Unknown supervisor",IF(OR(L88="",M88=""),"Invalid plan input",IF(OR(F88&lt;Settings!$B$4,F88&gt;Settings!$B$5),"Planned date outside bounds",IF(AND(I88="Completed",J88=""),"Missing completion date",IF(AND(J88&lt;&gt;"",NOT(ISNUMBER(J88))),"Invalid completion date","OK"))))))))))))))</f>
        <v/>
      </c>
      <c r="P88" s="8">
        <f>IF(OR(A88="",I88="Canceled",I88="Unscheduled",L88="",M88="",COUNTIF(Settings!$D$2:$D$4,C88)=0,COUNTIF(Settings!$H$2:$H$5,I88)=0),"",H88)</f>
        <v/>
      </c>
    </row>
    <row r="89" ht="42" customHeight="1">
      <c r="A89" s="2" t="n"/>
      <c r="B89" s="2" t="n"/>
      <c r="C89" s="2" t="n"/>
      <c r="D89" s="2" t="n"/>
      <c r="E89" s="21" t="n"/>
      <c r="F89" s="21" t="n"/>
      <c r="G89" s="22" t="n"/>
      <c r="H89" s="5" t="n"/>
      <c r="I89" s="2" t="n"/>
      <c r="J89" s="21" t="n"/>
      <c r="K89" s="2" t="n"/>
      <c r="L89" s="24">
        <f>IF(OR(A89="",F89="",G89=""),"",IF(AND(ISNUMBER(F89),ISNUMBER(G89)),IF(AND(F89&gt;0,G89&gt;=0,G89&lt;=TIME(23,59,0)),F89+G89,""),""))</f>
        <v/>
      </c>
      <c r="M89" s="24">
        <f>IF(OR(L89="",H89=""),"",IF(ISNUMBER(H89),IF(AND(H89&gt;0,H89&lt;=Settings!$B$6),L89+H89/24,""),""))</f>
        <v/>
      </c>
      <c r="N89" s="10">
        <f>IF(A89="","",IF(I89="Canceled","Canceled",IF(I89="Completed","Completed",IF(E89="","Missing due date",IF(NOT(ISNUMBER(E89)),"Invalid due date",IF(E89&lt;TODAY(),"Overdue",IF(E89=TODAY(),"Due today","Upcoming")))))))</f>
        <v/>
      </c>
      <c r="O89" s="10">
        <f>IF(COUNTA(A89:K89)=0,"",IF(OR(A89="",B89="",D89="",E89="",I89=""),"Missing core fields",IF(COUNTIF(Settings!$G$2:$G$4,D89)=0,"Unknown priority",IF(COUNTIF(Settings!$H$2:$H$5,I89)=0,"Unknown status",IF(NOT(ISNUMBER(E89)),"Invalid due date",IF(OR(E89&lt;Settings!$B$4,E89&gt;Settings!$B$5),"Due date outside bounds",IF(I89="Canceled","OK",IF(I89="Unscheduled","Needs scheduling",IF(OR(C89="",F89="",G89="",H89=""),"Incomplete plan",IF(COUNTIF(Settings!$D$2:$D$4,C89)=0,"Unknown supervisor",IF(OR(L89="",M89=""),"Invalid plan input",IF(OR(F89&lt;Settings!$B$4,F89&gt;Settings!$B$5),"Planned date outside bounds",IF(AND(I89="Completed",J89=""),"Missing completion date",IF(AND(J89&lt;&gt;"",NOT(ISNUMBER(J89))),"Invalid completion date","OK"))))))))))))))</f>
        <v/>
      </c>
      <c r="P89" s="11">
        <f>IF(OR(A89="",I89="Canceled",I89="Unscheduled",L89="",M89="",COUNTIF(Settings!$D$2:$D$4,C89)=0,COUNTIF(Settings!$H$2:$H$5,I89)=0),"",H89)</f>
        <v/>
      </c>
    </row>
    <row r="90" ht="42" customHeight="1">
      <c r="A90" s="2" t="n"/>
      <c r="B90" s="2" t="n"/>
      <c r="C90" s="2" t="n"/>
      <c r="D90" s="2" t="n"/>
      <c r="E90" s="21" t="n"/>
      <c r="F90" s="21" t="n"/>
      <c r="G90" s="22" t="n"/>
      <c r="H90" s="5" t="n"/>
      <c r="I90" s="2" t="n"/>
      <c r="J90" s="21" t="n"/>
      <c r="K90" s="2" t="n"/>
      <c r="L90" s="23">
        <f>IF(OR(A90="",F90="",G90=""),"",IF(AND(ISNUMBER(F90),ISNUMBER(G90)),IF(AND(F90&gt;0,G90&gt;=0,G90&lt;=TIME(23,59,0)),F90+G90,""),""))</f>
        <v/>
      </c>
      <c r="M90" s="23">
        <f>IF(OR(L90="",H90=""),"",IF(ISNUMBER(H90),IF(AND(H90&gt;0,H90&lt;=Settings!$B$6),L90+H90/24,""),""))</f>
        <v/>
      </c>
      <c r="N90" s="7">
        <f>IF(A90="","",IF(I90="Canceled","Canceled",IF(I90="Completed","Completed",IF(E90="","Missing due date",IF(NOT(ISNUMBER(E90)),"Invalid due date",IF(E90&lt;TODAY(),"Overdue",IF(E90=TODAY(),"Due today","Upcoming")))))))</f>
        <v/>
      </c>
      <c r="O90" s="7">
        <f>IF(COUNTA(A90:K90)=0,"",IF(OR(A90="",B90="",D90="",E90="",I90=""),"Missing core fields",IF(COUNTIF(Settings!$G$2:$G$4,D90)=0,"Unknown priority",IF(COUNTIF(Settings!$H$2:$H$5,I90)=0,"Unknown status",IF(NOT(ISNUMBER(E90)),"Invalid due date",IF(OR(E90&lt;Settings!$B$4,E90&gt;Settings!$B$5),"Due date outside bounds",IF(I90="Canceled","OK",IF(I90="Unscheduled","Needs scheduling",IF(OR(C90="",F90="",G90="",H90=""),"Incomplete plan",IF(COUNTIF(Settings!$D$2:$D$4,C90)=0,"Unknown supervisor",IF(OR(L90="",M90=""),"Invalid plan input",IF(OR(F90&lt;Settings!$B$4,F90&gt;Settings!$B$5),"Planned date outside bounds",IF(AND(I90="Completed",J90=""),"Missing completion date",IF(AND(J90&lt;&gt;"",NOT(ISNUMBER(J90))),"Invalid completion date","OK"))))))))))))))</f>
        <v/>
      </c>
      <c r="P90" s="8">
        <f>IF(OR(A90="",I90="Canceled",I90="Unscheduled",L90="",M90="",COUNTIF(Settings!$D$2:$D$4,C90)=0,COUNTIF(Settings!$H$2:$H$5,I90)=0),"",H90)</f>
        <v/>
      </c>
    </row>
    <row r="91" ht="42" customHeight="1">
      <c r="A91" s="2" t="n"/>
      <c r="B91" s="2" t="n"/>
      <c r="C91" s="2" t="n"/>
      <c r="D91" s="2" t="n"/>
      <c r="E91" s="21" t="n"/>
      <c r="F91" s="21" t="n"/>
      <c r="G91" s="22" t="n"/>
      <c r="H91" s="5" t="n"/>
      <c r="I91" s="2" t="n"/>
      <c r="J91" s="21" t="n"/>
      <c r="K91" s="2" t="n"/>
      <c r="L91" s="24">
        <f>IF(OR(A91="",F91="",G91=""),"",IF(AND(ISNUMBER(F91),ISNUMBER(G91)),IF(AND(F91&gt;0,G91&gt;=0,G91&lt;=TIME(23,59,0)),F91+G91,""),""))</f>
        <v/>
      </c>
      <c r="M91" s="24">
        <f>IF(OR(L91="",H91=""),"",IF(ISNUMBER(H91),IF(AND(H91&gt;0,H91&lt;=Settings!$B$6),L91+H91/24,""),""))</f>
        <v/>
      </c>
      <c r="N91" s="10">
        <f>IF(A91="","",IF(I91="Canceled","Canceled",IF(I91="Completed","Completed",IF(E91="","Missing due date",IF(NOT(ISNUMBER(E91)),"Invalid due date",IF(E91&lt;TODAY(),"Overdue",IF(E91=TODAY(),"Due today","Upcoming")))))))</f>
        <v/>
      </c>
      <c r="O91" s="10">
        <f>IF(COUNTA(A91:K91)=0,"",IF(OR(A91="",B91="",D91="",E91="",I91=""),"Missing core fields",IF(COUNTIF(Settings!$G$2:$G$4,D91)=0,"Unknown priority",IF(COUNTIF(Settings!$H$2:$H$5,I91)=0,"Unknown status",IF(NOT(ISNUMBER(E91)),"Invalid due date",IF(OR(E91&lt;Settings!$B$4,E91&gt;Settings!$B$5),"Due date outside bounds",IF(I91="Canceled","OK",IF(I91="Unscheduled","Needs scheduling",IF(OR(C91="",F91="",G91="",H91=""),"Incomplete plan",IF(COUNTIF(Settings!$D$2:$D$4,C91)=0,"Unknown supervisor",IF(OR(L91="",M91=""),"Invalid plan input",IF(OR(F91&lt;Settings!$B$4,F91&gt;Settings!$B$5),"Planned date outside bounds",IF(AND(I91="Completed",J91=""),"Missing completion date",IF(AND(J91&lt;&gt;"",NOT(ISNUMBER(J91))),"Invalid completion date","OK"))))))))))))))</f>
        <v/>
      </c>
      <c r="P91" s="11">
        <f>IF(OR(A91="",I91="Canceled",I91="Unscheduled",L91="",M91="",COUNTIF(Settings!$D$2:$D$4,C91)=0,COUNTIF(Settings!$H$2:$H$5,I91)=0),"",H91)</f>
        <v/>
      </c>
    </row>
    <row r="92" ht="42" customHeight="1">
      <c r="A92" s="2" t="n"/>
      <c r="B92" s="2" t="n"/>
      <c r="C92" s="2" t="n"/>
      <c r="D92" s="2" t="n"/>
      <c r="E92" s="21" t="n"/>
      <c r="F92" s="21" t="n"/>
      <c r="G92" s="22" t="n"/>
      <c r="H92" s="5" t="n"/>
      <c r="I92" s="2" t="n"/>
      <c r="J92" s="21" t="n"/>
      <c r="K92" s="2" t="n"/>
      <c r="L92" s="23">
        <f>IF(OR(A92="",F92="",G92=""),"",IF(AND(ISNUMBER(F92),ISNUMBER(G92)),IF(AND(F92&gt;0,G92&gt;=0,G92&lt;=TIME(23,59,0)),F92+G92,""),""))</f>
        <v/>
      </c>
      <c r="M92" s="23">
        <f>IF(OR(L92="",H92=""),"",IF(ISNUMBER(H92),IF(AND(H92&gt;0,H92&lt;=Settings!$B$6),L92+H92/24,""),""))</f>
        <v/>
      </c>
      <c r="N92" s="7">
        <f>IF(A92="","",IF(I92="Canceled","Canceled",IF(I92="Completed","Completed",IF(E92="","Missing due date",IF(NOT(ISNUMBER(E92)),"Invalid due date",IF(E92&lt;TODAY(),"Overdue",IF(E92=TODAY(),"Due today","Upcoming")))))))</f>
        <v/>
      </c>
      <c r="O92" s="7">
        <f>IF(COUNTA(A92:K92)=0,"",IF(OR(A92="",B92="",D92="",E92="",I92=""),"Missing core fields",IF(COUNTIF(Settings!$G$2:$G$4,D92)=0,"Unknown priority",IF(COUNTIF(Settings!$H$2:$H$5,I92)=0,"Unknown status",IF(NOT(ISNUMBER(E92)),"Invalid due date",IF(OR(E92&lt;Settings!$B$4,E92&gt;Settings!$B$5),"Due date outside bounds",IF(I92="Canceled","OK",IF(I92="Unscheduled","Needs scheduling",IF(OR(C92="",F92="",G92="",H92=""),"Incomplete plan",IF(COUNTIF(Settings!$D$2:$D$4,C92)=0,"Unknown supervisor",IF(OR(L92="",M92=""),"Invalid plan input",IF(OR(F92&lt;Settings!$B$4,F92&gt;Settings!$B$5),"Planned date outside bounds",IF(AND(I92="Completed",J92=""),"Missing completion date",IF(AND(J92&lt;&gt;"",NOT(ISNUMBER(J92))),"Invalid completion date","OK"))))))))))))))</f>
        <v/>
      </c>
      <c r="P92" s="8">
        <f>IF(OR(A92="",I92="Canceled",I92="Unscheduled",L92="",M92="",COUNTIF(Settings!$D$2:$D$4,C92)=0,COUNTIF(Settings!$H$2:$H$5,I92)=0),"",H92)</f>
        <v/>
      </c>
    </row>
    <row r="93" ht="42" customHeight="1">
      <c r="A93" s="2" t="n"/>
      <c r="B93" s="2" t="n"/>
      <c r="C93" s="2" t="n"/>
      <c r="D93" s="2" t="n"/>
      <c r="E93" s="21" t="n"/>
      <c r="F93" s="21" t="n"/>
      <c r="G93" s="22" t="n"/>
      <c r="H93" s="5" t="n"/>
      <c r="I93" s="2" t="n"/>
      <c r="J93" s="21" t="n"/>
      <c r="K93" s="2" t="n"/>
      <c r="L93" s="24">
        <f>IF(OR(A93="",F93="",G93=""),"",IF(AND(ISNUMBER(F93),ISNUMBER(G93)),IF(AND(F93&gt;0,G93&gt;=0,G93&lt;=TIME(23,59,0)),F93+G93,""),""))</f>
        <v/>
      </c>
      <c r="M93" s="24">
        <f>IF(OR(L93="",H93=""),"",IF(ISNUMBER(H93),IF(AND(H93&gt;0,H93&lt;=Settings!$B$6),L93+H93/24,""),""))</f>
        <v/>
      </c>
      <c r="N93" s="10">
        <f>IF(A93="","",IF(I93="Canceled","Canceled",IF(I93="Completed","Completed",IF(E93="","Missing due date",IF(NOT(ISNUMBER(E93)),"Invalid due date",IF(E93&lt;TODAY(),"Overdue",IF(E93=TODAY(),"Due today","Upcoming")))))))</f>
        <v/>
      </c>
      <c r="O93" s="10">
        <f>IF(COUNTA(A93:K93)=0,"",IF(OR(A93="",B93="",D93="",E93="",I93=""),"Missing core fields",IF(COUNTIF(Settings!$G$2:$G$4,D93)=0,"Unknown priority",IF(COUNTIF(Settings!$H$2:$H$5,I93)=0,"Unknown status",IF(NOT(ISNUMBER(E93)),"Invalid due date",IF(OR(E93&lt;Settings!$B$4,E93&gt;Settings!$B$5),"Due date outside bounds",IF(I93="Canceled","OK",IF(I93="Unscheduled","Needs scheduling",IF(OR(C93="",F93="",G93="",H93=""),"Incomplete plan",IF(COUNTIF(Settings!$D$2:$D$4,C93)=0,"Unknown supervisor",IF(OR(L93="",M93=""),"Invalid plan input",IF(OR(F93&lt;Settings!$B$4,F93&gt;Settings!$B$5),"Planned date outside bounds",IF(AND(I93="Completed",J93=""),"Missing completion date",IF(AND(J93&lt;&gt;"",NOT(ISNUMBER(J93))),"Invalid completion date","OK"))))))))))))))</f>
        <v/>
      </c>
      <c r="P93" s="11">
        <f>IF(OR(A93="",I93="Canceled",I93="Unscheduled",L93="",M93="",COUNTIF(Settings!$D$2:$D$4,C93)=0,COUNTIF(Settings!$H$2:$H$5,I93)=0),"",H93)</f>
        <v/>
      </c>
    </row>
    <row r="94" ht="42" customHeight="1">
      <c r="A94" s="2" t="n"/>
      <c r="B94" s="2" t="n"/>
      <c r="C94" s="2" t="n"/>
      <c r="D94" s="2" t="n"/>
      <c r="E94" s="21" t="n"/>
      <c r="F94" s="21" t="n"/>
      <c r="G94" s="22" t="n"/>
      <c r="H94" s="5" t="n"/>
      <c r="I94" s="2" t="n"/>
      <c r="J94" s="21" t="n"/>
      <c r="K94" s="2" t="n"/>
      <c r="L94" s="23">
        <f>IF(OR(A94="",F94="",G94=""),"",IF(AND(ISNUMBER(F94),ISNUMBER(G94)),IF(AND(F94&gt;0,G94&gt;=0,G94&lt;=TIME(23,59,0)),F94+G94,""),""))</f>
        <v/>
      </c>
      <c r="M94" s="23">
        <f>IF(OR(L94="",H94=""),"",IF(ISNUMBER(H94),IF(AND(H94&gt;0,H94&lt;=Settings!$B$6),L94+H94/24,""),""))</f>
        <v/>
      </c>
      <c r="N94" s="7">
        <f>IF(A94="","",IF(I94="Canceled","Canceled",IF(I94="Completed","Completed",IF(E94="","Missing due date",IF(NOT(ISNUMBER(E94)),"Invalid due date",IF(E94&lt;TODAY(),"Overdue",IF(E94=TODAY(),"Due today","Upcoming")))))))</f>
        <v/>
      </c>
      <c r="O94" s="7">
        <f>IF(COUNTA(A94:K94)=0,"",IF(OR(A94="",B94="",D94="",E94="",I94=""),"Missing core fields",IF(COUNTIF(Settings!$G$2:$G$4,D94)=0,"Unknown priority",IF(COUNTIF(Settings!$H$2:$H$5,I94)=0,"Unknown status",IF(NOT(ISNUMBER(E94)),"Invalid due date",IF(OR(E94&lt;Settings!$B$4,E94&gt;Settings!$B$5),"Due date outside bounds",IF(I94="Canceled","OK",IF(I94="Unscheduled","Needs scheduling",IF(OR(C94="",F94="",G94="",H94=""),"Incomplete plan",IF(COUNTIF(Settings!$D$2:$D$4,C94)=0,"Unknown supervisor",IF(OR(L94="",M94=""),"Invalid plan input",IF(OR(F94&lt;Settings!$B$4,F94&gt;Settings!$B$5),"Planned date outside bounds",IF(AND(I94="Completed",J94=""),"Missing completion date",IF(AND(J94&lt;&gt;"",NOT(ISNUMBER(J94))),"Invalid completion date","OK"))))))))))))))</f>
        <v/>
      </c>
      <c r="P94" s="8">
        <f>IF(OR(A94="",I94="Canceled",I94="Unscheduled",L94="",M94="",COUNTIF(Settings!$D$2:$D$4,C94)=0,COUNTIF(Settings!$H$2:$H$5,I94)=0),"",H94)</f>
        <v/>
      </c>
    </row>
    <row r="95" ht="42" customHeight="1">
      <c r="A95" s="2" t="n"/>
      <c r="B95" s="2" t="n"/>
      <c r="C95" s="2" t="n"/>
      <c r="D95" s="2" t="n"/>
      <c r="E95" s="21" t="n"/>
      <c r="F95" s="21" t="n"/>
      <c r="G95" s="22" t="n"/>
      <c r="H95" s="5" t="n"/>
      <c r="I95" s="2" t="n"/>
      <c r="J95" s="21" t="n"/>
      <c r="K95" s="2" t="n"/>
      <c r="L95" s="24">
        <f>IF(OR(A95="",F95="",G95=""),"",IF(AND(ISNUMBER(F95),ISNUMBER(G95)),IF(AND(F95&gt;0,G95&gt;=0,G95&lt;=TIME(23,59,0)),F95+G95,""),""))</f>
        <v/>
      </c>
      <c r="M95" s="24">
        <f>IF(OR(L95="",H95=""),"",IF(ISNUMBER(H95),IF(AND(H95&gt;0,H95&lt;=Settings!$B$6),L95+H95/24,""),""))</f>
        <v/>
      </c>
      <c r="N95" s="10">
        <f>IF(A95="","",IF(I95="Canceled","Canceled",IF(I95="Completed","Completed",IF(E95="","Missing due date",IF(NOT(ISNUMBER(E95)),"Invalid due date",IF(E95&lt;TODAY(),"Overdue",IF(E95=TODAY(),"Due today","Upcoming")))))))</f>
        <v/>
      </c>
      <c r="O95" s="10">
        <f>IF(COUNTA(A95:K95)=0,"",IF(OR(A95="",B95="",D95="",E95="",I95=""),"Missing core fields",IF(COUNTIF(Settings!$G$2:$G$4,D95)=0,"Unknown priority",IF(COUNTIF(Settings!$H$2:$H$5,I95)=0,"Unknown status",IF(NOT(ISNUMBER(E95)),"Invalid due date",IF(OR(E95&lt;Settings!$B$4,E95&gt;Settings!$B$5),"Due date outside bounds",IF(I95="Canceled","OK",IF(I95="Unscheduled","Needs scheduling",IF(OR(C95="",F95="",G95="",H95=""),"Incomplete plan",IF(COUNTIF(Settings!$D$2:$D$4,C95)=0,"Unknown supervisor",IF(OR(L95="",M95=""),"Invalid plan input",IF(OR(F95&lt;Settings!$B$4,F95&gt;Settings!$B$5),"Planned date outside bounds",IF(AND(I95="Completed",J95=""),"Missing completion date",IF(AND(J95&lt;&gt;"",NOT(ISNUMBER(J95))),"Invalid completion date","OK"))))))))))))))</f>
        <v/>
      </c>
      <c r="P95" s="11">
        <f>IF(OR(A95="",I95="Canceled",I95="Unscheduled",L95="",M95="",COUNTIF(Settings!$D$2:$D$4,C95)=0,COUNTIF(Settings!$H$2:$H$5,I95)=0),"",H95)</f>
        <v/>
      </c>
    </row>
    <row r="96" ht="42" customHeight="1">
      <c r="A96" s="2" t="n"/>
      <c r="B96" s="2" t="n"/>
      <c r="C96" s="2" t="n"/>
      <c r="D96" s="2" t="n"/>
      <c r="E96" s="21" t="n"/>
      <c r="F96" s="21" t="n"/>
      <c r="G96" s="22" t="n"/>
      <c r="H96" s="5" t="n"/>
      <c r="I96" s="2" t="n"/>
      <c r="J96" s="21" t="n"/>
      <c r="K96" s="2" t="n"/>
      <c r="L96" s="23">
        <f>IF(OR(A96="",F96="",G96=""),"",IF(AND(ISNUMBER(F96),ISNUMBER(G96)),IF(AND(F96&gt;0,G96&gt;=0,G96&lt;=TIME(23,59,0)),F96+G96,""),""))</f>
        <v/>
      </c>
      <c r="M96" s="23">
        <f>IF(OR(L96="",H96=""),"",IF(ISNUMBER(H96),IF(AND(H96&gt;0,H96&lt;=Settings!$B$6),L96+H96/24,""),""))</f>
        <v/>
      </c>
      <c r="N96" s="7">
        <f>IF(A96="","",IF(I96="Canceled","Canceled",IF(I96="Completed","Completed",IF(E96="","Missing due date",IF(NOT(ISNUMBER(E96)),"Invalid due date",IF(E96&lt;TODAY(),"Overdue",IF(E96=TODAY(),"Due today","Upcoming")))))))</f>
        <v/>
      </c>
      <c r="O96" s="7">
        <f>IF(COUNTA(A96:K96)=0,"",IF(OR(A96="",B96="",D96="",E96="",I96=""),"Missing core fields",IF(COUNTIF(Settings!$G$2:$G$4,D96)=0,"Unknown priority",IF(COUNTIF(Settings!$H$2:$H$5,I96)=0,"Unknown status",IF(NOT(ISNUMBER(E96)),"Invalid due date",IF(OR(E96&lt;Settings!$B$4,E96&gt;Settings!$B$5),"Due date outside bounds",IF(I96="Canceled","OK",IF(I96="Unscheduled","Needs scheduling",IF(OR(C96="",F96="",G96="",H96=""),"Incomplete plan",IF(COUNTIF(Settings!$D$2:$D$4,C96)=0,"Unknown supervisor",IF(OR(L96="",M96=""),"Invalid plan input",IF(OR(F96&lt;Settings!$B$4,F96&gt;Settings!$B$5),"Planned date outside bounds",IF(AND(I96="Completed",J96=""),"Missing completion date",IF(AND(J96&lt;&gt;"",NOT(ISNUMBER(J96))),"Invalid completion date","OK"))))))))))))))</f>
        <v/>
      </c>
      <c r="P96" s="8">
        <f>IF(OR(A96="",I96="Canceled",I96="Unscheduled",L96="",M96="",COUNTIF(Settings!$D$2:$D$4,C96)=0,COUNTIF(Settings!$H$2:$H$5,I96)=0),"",H96)</f>
        <v/>
      </c>
    </row>
    <row r="97" ht="42" customHeight="1">
      <c r="A97" s="2" t="n"/>
      <c r="B97" s="2" t="n"/>
      <c r="C97" s="2" t="n"/>
      <c r="D97" s="2" t="n"/>
      <c r="E97" s="21" t="n"/>
      <c r="F97" s="21" t="n"/>
      <c r="G97" s="22" t="n"/>
      <c r="H97" s="5" t="n"/>
      <c r="I97" s="2" t="n"/>
      <c r="J97" s="21" t="n"/>
      <c r="K97" s="2" t="n"/>
      <c r="L97" s="24">
        <f>IF(OR(A97="",F97="",G97=""),"",IF(AND(ISNUMBER(F97),ISNUMBER(G97)),IF(AND(F97&gt;0,G97&gt;=0,G97&lt;=TIME(23,59,0)),F97+G97,""),""))</f>
        <v/>
      </c>
      <c r="M97" s="24">
        <f>IF(OR(L97="",H97=""),"",IF(ISNUMBER(H97),IF(AND(H97&gt;0,H97&lt;=Settings!$B$6),L97+H97/24,""),""))</f>
        <v/>
      </c>
      <c r="N97" s="10">
        <f>IF(A97="","",IF(I97="Canceled","Canceled",IF(I97="Completed","Completed",IF(E97="","Missing due date",IF(NOT(ISNUMBER(E97)),"Invalid due date",IF(E97&lt;TODAY(),"Overdue",IF(E97=TODAY(),"Due today","Upcoming")))))))</f>
        <v/>
      </c>
      <c r="O97" s="10">
        <f>IF(COUNTA(A97:K97)=0,"",IF(OR(A97="",B97="",D97="",E97="",I97=""),"Missing core fields",IF(COUNTIF(Settings!$G$2:$G$4,D97)=0,"Unknown priority",IF(COUNTIF(Settings!$H$2:$H$5,I97)=0,"Unknown status",IF(NOT(ISNUMBER(E97)),"Invalid due date",IF(OR(E97&lt;Settings!$B$4,E97&gt;Settings!$B$5),"Due date outside bounds",IF(I97="Canceled","OK",IF(I97="Unscheduled","Needs scheduling",IF(OR(C97="",F97="",G97="",H97=""),"Incomplete plan",IF(COUNTIF(Settings!$D$2:$D$4,C97)=0,"Unknown supervisor",IF(OR(L97="",M97=""),"Invalid plan input",IF(OR(F97&lt;Settings!$B$4,F97&gt;Settings!$B$5),"Planned date outside bounds",IF(AND(I97="Completed",J97=""),"Missing completion date",IF(AND(J97&lt;&gt;"",NOT(ISNUMBER(J97))),"Invalid completion date","OK"))))))))))))))</f>
        <v/>
      </c>
      <c r="P97" s="11">
        <f>IF(OR(A97="",I97="Canceled",I97="Unscheduled",L97="",M97="",COUNTIF(Settings!$D$2:$D$4,C97)=0,COUNTIF(Settings!$H$2:$H$5,I97)=0),"",H97)</f>
        <v/>
      </c>
    </row>
    <row r="98" ht="42" customHeight="1">
      <c r="A98" s="2" t="n"/>
      <c r="B98" s="2" t="n"/>
      <c r="C98" s="2" t="n"/>
      <c r="D98" s="2" t="n"/>
      <c r="E98" s="21" t="n"/>
      <c r="F98" s="21" t="n"/>
      <c r="G98" s="22" t="n"/>
      <c r="H98" s="5" t="n"/>
      <c r="I98" s="2" t="n"/>
      <c r="J98" s="21" t="n"/>
      <c r="K98" s="2" t="n"/>
      <c r="L98" s="23">
        <f>IF(OR(A98="",F98="",G98=""),"",IF(AND(ISNUMBER(F98),ISNUMBER(G98)),IF(AND(F98&gt;0,G98&gt;=0,G98&lt;=TIME(23,59,0)),F98+G98,""),""))</f>
        <v/>
      </c>
      <c r="M98" s="23">
        <f>IF(OR(L98="",H98=""),"",IF(ISNUMBER(H98),IF(AND(H98&gt;0,H98&lt;=Settings!$B$6),L98+H98/24,""),""))</f>
        <v/>
      </c>
      <c r="N98" s="7">
        <f>IF(A98="","",IF(I98="Canceled","Canceled",IF(I98="Completed","Completed",IF(E98="","Missing due date",IF(NOT(ISNUMBER(E98)),"Invalid due date",IF(E98&lt;TODAY(),"Overdue",IF(E98=TODAY(),"Due today","Upcoming")))))))</f>
        <v/>
      </c>
      <c r="O98" s="7">
        <f>IF(COUNTA(A98:K98)=0,"",IF(OR(A98="",B98="",D98="",E98="",I98=""),"Missing core fields",IF(COUNTIF(Settings!$G$2:$G$4,D98)=0,"Unknown priority",IF(COUNTIF(Settings!$H$2:$H$5,I98)=0,"Unknown status",IF(NOT(ISNUMBER(E98)),"Invalid due date",IF(OR(E98&lt;Settings!$B$4,E98&gt;Settings!$B$5),"Due date outside bounds",IF(I98="Canceled","OK",IF(I98="Unscheduled","Needs scheduling",IF(OR(C98="",F98="",G98="",H98=""),"Incomplete plan",IF(COUNTIF(Settings!$D$2:$D$4,C98)=0,"Unknown supervisor",IF(OR(L98="",M98=""),"Invalid plan input",IF(OR(F98&lt;Settings!$B$4,F98&gt;Settings!$B$5),"Planned date outside bounds",IF(AND(I98="Completed",J98=""),"Missing completion date",IF(AND(J98&lt;&gt;"",NOT(ISNUMBER(J98))),"Invalid completion date","OK"))))))))))))))</f>
        <v/>
      </c>
      <c r="P98" s="8">
        <f>IF(OR(A98="",I98="Canceled",I98="Unscheduled",L98="",M98="",COUNTIF(Settings!$D$2:$D$4,C98)=0,COUNTIF(Settings!$H$2:$H$5,I98)=0),"",H98)</f>
        <v/>
      </c>
    </row>
    <row r="99" ht="42" customHeight="1">
      <c r="A99" s="2" t="n"/>
      <c r="B99" s="2" t="n"/>
      <c r="C99" s="2" t="n"/>
      <c r="D99" s="2" t="n"/>
      <c r="E99" s="21" t="n"/>
      <c r="F99" s="21" t="n"/>
      <c r="G99" s="22" t="n"/>
      <c r="H99" s="5" t="n"/>
      <c r="I99" s="2" t="n"/>
      <c r="J99" s="21" t="n"/>
      <c r="K99" s="2" t="n"/>
      <c r="L99" s="24">
        <f>IF(OR(A99="",F99="",G99=""),"",IF(AND(ISNUMBER(F99),ISNUMBER(G99)),IF(AND(F99&gt;0,G99&gt;=0,G99&lt;=TIME(23,59,0)),F99+G99,""),""))</f>
        <v/>
      </c>
      <c r="M99" s="24">
        <f>IF(OR(L99="",H99=""),"",IF(ISNUMBER(H99),IF(AND(H99&gt;0,H99&lt;=Settings!$B$6),L99+H99/24,""),""))</f>
        <v/>
      </c>
      <c r="N99" s="10">
        <f>IF(A99="","",IF(I99="Canceled","Canceled",IF(I99="Completed","Completed",IF(E99="","Missing due date",IF(NOT(ISNUMBER(E99)),"Invalid due date",IF(E99&lt;TODAY(),"Overdue",IF(E99=TODAY(),"Due today","Upcoming")))))))</f>
        <v/>
      </c>
      <c r="O99" s="10">
        <f>IF(COUNTA(A99:K99)=0,"",IF(OR(A99="",B99="",D99="",E99="",I99=""),"Missing core fields",IF(COUNTIF(Settings!$G$2:$G$4,D99)=0,"Unknown priority",IF(COUNTIF(Settings!$H$2:$H$5,I99)=0,"Unknown status",IF(NOT(ISNUMBER(E99)),"Invalid due date",IF(OR(E99&lt;Settings!$B$4,E99&gt;Settings!$B$5),"Due date outside bounds",IF(I99="Canceled","OK",IF(I99="Unscheduled","Needs scheduling",IF(OR(C99="",F99="",G99="",H99=""),"Incomplete plan",IF(COUNTIF(Settings!$D$2:$D$4,C99)=0,"Unknown supervisor",IF(OR(L99="",M99=""),"Invalid plan input",IF(OR(F99&lt;Settings!$B$4,F99&gt;Settings!$B$5),"Planned date outside bounds",IF(AND(I99="Completed",J99=""),"Missing completion date",IF(AND(J99&lt;&gt;"",NOT(ISNUMBER(J99))),"Invalid completion date","OK"))))))))))))))</f>
        <v/>
      </c>
      <c r="P99" s="11">
        <f>IF(OR(A99="",I99="Canceled",I99="Unscheduled",L99="",M99="",COUNTIF(Settings!$D$2:$D$4,C99)=0,COUNTIF(Settings!$H$2:$H$5,I99)=0),"",H99)</f>
        <v/>
      </c>
    </row>
    <row r="100" ht="42" customHeight="1">
      <c r="A100" s="2" t="n"/>
      <c r="B100" s="2" t="n"/>
      <c r="C100" s="2" t="n"/>
      <c r="D100" s="2" t="n"/>
      <c r="E100" s="21" t="n"/>
      <c r="F100" s="21" t="n"/>
      <c r="G100" s="22" t="n"/>
      <c r="H100" s="5" t="n"/>
      <c r="I100" s="2" t="n"/>
      <c r="J100" s="21" t="n"/>
      <c r="K100" s="2" t="n"/>
      <c r="L100" s="23">
        <f>IF(OR(A100="",F100="",G100=""),"",IF(AND(ISNUMBER(F100),ISNUMBER(G100)),IF(AND(F100&gt;0,G100&gt;=0,G100&lt;=TIME(23,59,0)),F100+G100,""),""))</f>
        <v/>
      </c>
      <c r="M100" s="23">
        <f>IF(OR(L100="",H100=""),"",IF(ISNUMBER(H100),IF(AND(H100&gt;0,H100&lt;=Settings!$B$6),L100+H100/24,""),""))</f>
        <v/>
      </c>
      <c r="N100" s="7">
        <f>IF(A100="","",IF(I100="Canceled","Canceled",IF(I100="Completed","Completed",IF(E100="","Missing due date",IF(NOT(ISNUMBER(E100)),"Invalid due date",IF(E100&lt;TODAY(),"Overdue",IF(E100=TODAY(),"Due today","Upcoming")))))))</f>
        <v/>
      </c>
      <c r="O100" s="7">
        <f>IF(COUNTA(A100:K100)=0,"",IF(OR(A100="",B100="",D100="",E100="",I100=""),"Missing core fields",IF(COUNTIF(Settings!$G$2:$G$4,D100)=0,"Unknown priority",IF(COUNTIF(Settings!$H$2:$H$5,I100)=0,"Unknown status",IF(NOT(ISNUMBER(E100)),"Invalid due date",IF(OR(E100&lt;Settings!$B$4,E100&gt;Settings!$B$5),"Due date outside bounds",IF(I100="Canceled","OK",IF(I100="Unscheduled","Needs scheduling",IF(OR(C100="",F100="",G100="",H100=""),"Incomplete plan",IF(COUNTIF(Settings!$D$2:$D$4,C100)=0,"Unknown supervisor",IF(OR(L100="",M100=""),"Invalid plan input",IF(OR(F100&lt;Settings!$B$4,F100&gt;Settings!$B$5),"Planned date outside bounds",IF(AND(I100="Completed",J100=""),"Missing completion date",IF(AND(J100&lt;&gt;"",NOT(ISNUMBER(J100))),"Invalid completion date","OK"))))))))))))))</f>
        <v/>
      </c>
      <c r="P100" s="8">
        <f>IF(OR(A100="",I100="Canceled",I100="Unscheduled",L100="",M100="",COUNTIF(Settings!$D$2:$D$4,C100)=0,COUNTIF(Settings!$H$2:$H$5,I100)=0),"",H100)</f>
        <v/>
      </c>
    </row>
    <row r="101" ht="42" customHeight="1">
      <c r="A101" s="2" t="n"/>
      <c r="B101" s="2" t="n"/>
      <c r="C101" s="2" t="n"/>
      <c r="D101" s="2" t="n"/>
      <c r="E101" s="21" t="n"/>
      <c r="F101" s="21" t="n"/>
      <c r="G101" s="22" t="n"/>
      <c r="H101" s="5" t="n"/>
      <c r="I101" s="2" t="n"/>
      <c r="J101" s="21" t="n"/>
      <c r="K101" s="2" t="n"/>
      <c r="L101" s="24">
        <f>IF(OR(A101="",F101="",G101=""),"",IF(AND(ISNUMBER(F101),ISNUMBER(G101)),IF(AND(F101&gt;0,G101&gt;=0,G101&lt;=TIME(23,59,0)),F101+G101,""),""))</f>
        <v/>
      </c>
      <c r="M101" s="24">
        <f>IF(OR(L101="",H101=""),"",IF(ISNUMBER(H101),IF(AND(H101&gt;0,H101&lt;=Settings!$B$6),L101+H101/24,""),""))</f>
        <v/>
      </c>
      <c r="N101" s="10">
        <f>IF(A101="","",IF(I101="Canceled","Canceled",IF(I101="Completed","Completed",IF(E101="","Missing due date",IF(NOT(ISNUMBER(E101)),"Invalid due date",IF(E101&lt;TODAY(),"Overdue",IF(E101=TODAY(),"Due today","Upcoming")))))))</f>
        <v/>
      </c>
      <c r="O101" s="10">
        <f>IF(COUNTA(A101:K101)=0,"",IF(OR(A101="",B101="",D101="",E101="",I101=""),"Missing core fields",IF(COUNTIF(Settings!$G$2:$G$4,D101)=0,"Unknown priority",IF(COUNTIF(Settings!$H$2:$H$5,I101)=0,"Unknown status",IF(NOT(ISNUMBER(E101)),"Invalid due date",IF(OR(E101&lt;Settings!$B$4,E101&gt;Settings!$B$5),"Due date outside bounds",IF(I101="Canceled","OK",IF(I101="Unscheduled","Needs scheduling",IF(OR(C101="",F101="",G101="",H101=""),"Incomplete plan",IF(COUNTIF(Settings!$D$2:$D$4,C101)=0,"Unknown supervisor",IF(OR(L101="",M101=""),"Invalid plan input",IF(OR(F101&lt;Settings!$B$4,F101&gt;Settings!$B$5),"Planned date outside bounds",IF(AND(I101="Completed",J101=""),"Missing completion date",IF(AND(J101&lt;&gt;"",NOT(ISNUMBER(J101))),"Invalid completion date","OK"))))))))))))))</f>
        <v/>
      </c>
      <c r="P101" s="11">
        <f>IF(OR(A101="",I101="Canceled",I101="Unscheduled",L101="",M101="",COUNTIF(Settings!$D$2:$D$4,C101)=0,COUNTIF(Settings!$H$2:$H$5,I101)=0),"",H101)</f>
        <v/>
      </c>
    </row>
  </sheetData>
  <autoFilter ref="A1:P101"/>
  <conditionalFormatting sqref="A2:A101">
    <cfRule type="expression" priority="1" dxfId="0">
      <formula>AND($A2&lt;&gt;"",COUNTIF($A$2:$A$101,$A2)&gt;1)</formula>
    </cfRule>
  </conditionalFormatting>
  <conditionalFormatting sqref="N2:N101">
    <cfRule type="expression" priority="2" dxfId="0">
      <formula>$N2="Overdue"</formula>
    </cfRule>
  </conditionalFormatting>
  <conditionalFormatting sqref="D2:D101">
    <cfRule type="expression" priority="3" dxfId="1">
      <formula>AND($A2&lt;&gt;"",$D2="High")</formula>
    </cfRule>
  </conditionalFormatting>
  <conditionalFormatting sqref="F2:F101">
    <cfRule type="expression" priority="4" dxfId="2">
      <formula>AND($A2&lt;&gt;"",ISNUMBER($E2),ISNUMBER($F2),$F2&gt;$E2)</formula>
    </cfRule>
  </conditionalFormatting>
  <conditionalFormatting sqref="O2:O101">
    <cfRule type="expression" priority="5" dxfId="3">
      <formula>AND($O2&lt;&gt;"",$O2&lt;&gt;"OK")</formula>
    </cfRule>
  </conditionalFormatting>
  <dataValidations count="6">
    <dataValidation sqref="C2:C101" showDropDown="0" showInputMessage="1" showErrorMessage="1" allowBlank="0" errorTitle="Check this entry" error="Select an ID from the editable supervisor list." promptTitle="Check this entry" prompt="Select an ID from the editable supervisor list." type="list" errorStyle="stop">
      <formula1>INDIRECT("'Settings'!$D$2:$D$4")</formula1>
    </dataValidation>
    <dataValidation sqref="D2:D101" showDropDown="0" showInputMessage="1" showErrorMessage="1" allowBlank="0" errorTitle="Check this entry" error="Select a priority from Settings." promptTitle="Check this entry" prompt="Select a priority from Settings." type="list" errorStyle="stop">
      <formula1>INDIRECT("'Settings'!$G$2:$G$4")</formula1>
    </dataValidation>
    <dataValidation sqref="I2:I101" showDropDown="0" showInputMessage="1" showErrorMessage="1" allowBlank="0" errorTitle="Check this entry" error="Select Unscheduled, Planned, Completed, or Canceled." promptTitle="Check this entry" prompt="Select Unscheduled, Planned, Completed, or Canceled." type="list" errorStyle="stop">
      <formula1>INDIRECT("'Settings'!$H$2:$H$5")</formula1>
    </dataValidation>
    <dataValidation sqref="E2:F101 J2:J101" showDropDown="0" showInputMessage="1" showErrorMessage="1" allowBlank="0" errorTitle="Check this entry" error="Enter a date within the editable Settings date bounds." promptTitle="Check this entry" prompt="Enter a date within the editable Settings date bounds." type="date" errorStyle="stop" operator="between">
      <formula1>INDIRECT("'Settings'!$B$4")</formula1>
      <formula2>INDIRECT("'Settings'!$B$5")</formula2>
    </dataValidation>
    <dataValidation sqref="G2:G101" showDropDown="0" showInputMessage="1" showErrorMessage="1" allowBlank="0" errorTitle="Check this entry" error="Enter a site-local time from 00:00 through 23:59." promptTitle="Check this entry" prompt="Enter a site-local time from 00:00 through 23:59." type="time" errorStyle="stop" operator="between">
      <formula1>0</formula1>
      <formula2>TIME(23,59,0)</formula2>
    </dataValidation>
    <dataValidation sqref="H2:H101" showDropDown="0" showInputMessage="1" showErrorMessage="1" allowBlank="0" errorTitle="Check this entry" error="Enter positive duration up to the maximum in Settings, in hours." promptTitle="Check this entry" prompt="Enter positive duration up to the maximum in Settings, in hours." type="custom" errorStyle="stop">
      <formula1>OR(H2="",AND(ISNUMBER(H2),H2&gt;0,H2&lt;=INDIRECT("'Settings'!$B$6")))</formula1>
    </dataValidation>
  </dataValidations>
  <printOptions horizontalCentered="1"/>
  <pageMargins left="0.75" right="0.75" top="1" bottom="1" header="0.5" footer="0.5"/>
  <pageSetup orientation="landscape" paperSize="8" fitToHeight="0" fitToWidth="1"/>
  <headerFooter>
    <oddHeader/>
    <oddFooter>&amp;CFictional examples | Manual site visit planning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22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8" customWidth="1" min="2" max="2"/>
    <col width="15" customWidth="1" min="3" max="3"/>
    <col width="17" customWidth="1" min="4" max="4"/>
    <col width="18" customWidth="1" min="5" max="5"/>
    <col width="22" customWidth="1" min="6" max="6"/>
    <col width="23" customWidth="1" min="7" max="7"/>
    <col width="3" customWidth="1" min="8" max="8"/>
    <col width="45" customWidth="1" min="9" max="9"/>
  </cols>
  <sheetData>
    <row r="1" ht="48" customHeight="1">
      <c r="A1" s="1" t="inlineStr">
        <is>
          <t>Date</t>
        </is>
      </c>
      <c r="B1" s="1" t="inlineStr">
        <is>
          <t>Supervisor ID</t>
        </is>
      </c>
      <c r="C1" s="1" t="inlineStr">
        <is>
          <t>Planned Visits</t>
        </is>
      </c>
      <c r="D1" s="1" t="inlineStr">
        <is>
          <t>Planned Hours</t>
        </is>
      </c>
      <c r="E1" s="1" t="inlineStr">
        <is>
          <t>Capacity (hours)</t>
        </is>
      </c>
      <c r="F1" s="1" t="inlineStr">
        <is>
          <t>Remaining Capacity (hours)</t>
        </is>
      </c>
      <c r="G1" s="1" t="inlineStr">
        <is>
          <t>Alert</t>
        </is>
      </c>
      <c r="I1" s="12" t="inlineStr">
        <is>
          <t>Records needing review; incomplete plans may be excluded</t>
        </is>
      </c>
    </row>
    <row r="2" ht="32" customHeight="1">
      <c r="A2" s="25">
        <f>IF(ISNUMBER(Settings!$B$2),Settings!$B$2+INT((ROW()-2)/3),"")</f>
        <v/>
      </c>
      <c r="B2" s="7">
        <f>IF(INDEX(Settings!$D$2:$D$4,MOD(ROW()-2,3)+1)="","",INDEX(Settings!$D$2:$D$4,MOD(ROW()-2,3)+1))</f>
        <v/>
      </c>
      <c r="C2" s="14">
        <f>IF(OR(A2="",B2=""),"",COUNTIFS('Visit Plan'!$F$2:$F$101,A2,'Visit Plan'!$C$2:$C$101,B2,'Visit Plan'!$P$2:$P$101,"&gt;0"))</f>
        <v/>
      </c>
      <c r="D2" s="8">
        <f>IF(OR(A2="",B2=""),"",SUMIFS('Visit Plan'!$P$2:$P$101,'Visit Plan'!$F$2:$F$101,A2,'Visit Plan'!$C$2:$C$101,B2))</f>
        <v/>
      </c>
      <c r="E2" s="8">
        <f>IF(B2="","",IFERROR(IF(AND(ISNUMBER(INDEX(Settings!$E$2:$E$4,MOD(ROW()-2,3)+1)),VLOOKUP(B2,Settings!$D$2:$E$4,2,FALSE)&gt;=0,VLOOKUP(B2,Settings!$D$2:$E$4,2,FALSE)&lt;=Settings!$B$7),VLOOKUP(B2,Settings!$D$2:$E$4,2,FALSE),""),""))</f>
        <v/>
      </c>
      <c r="F2" s="8">
        <f>IF(OR(E2="",D2=""),"",E2-D2)</f>
        <v/>
      </c>
      <c r="G2" s="7">
        <f>IF(A2="","Missing week start",IF(B2="","Missing supervisor",IF(E2="","Missing capacity",IF(F2&lt;0,"Over capacity","Within capacity"))))</f>
        <v/>
      </c>
      <c r="I2" s="14">
        <f>COUNTIFS('Visit Plan'!$O$2:$O$101,"?*",'Visit Plan'!$O$2:$O$101,"&lt;&gt;OK")</f>
        <v/>
      </c>
    </row>
    <row r="3" ht="32" customHeight="1">
      <c r="A3" s="25">
        <f>IF(ISNUMBER(Settings!$B$2),Settings!$B$2+INT((ROW()-2)/3),"")</f>
        <v/>
      </c>
      <c r="B3" s="7">
        <f>IF(INDEX(Settings!$D$2:$D$4,MOD(ROW()-2,3)+1)="","",INDEX(Settings!$D$2:$D$4,MOD(ROW()-2,3)+1))</f>
        <v/>
      </c>
      <c r="C3" s="14">
        <f>IF(OR(A3="",B3=""),"",COUNTIFS('Visit Plan'!$F$2:$F$101,A3,'Visit Plan'!$C$2:$C$101,B3,'Visit Plan'!$P$2:$P$101,"&gt;0"))</f>
        <v/>
      </c>
      <c r="D3" s="8">
        <f>IF(OR(A3="",B3=""),"",SUMIFS('Visit Plan'!$P$2:$P$101,'Visit Plan'!$F$2:$F$101,A3,'Visit Plan'!$C$2:$C$101,B3))</f>
        <v/>
      </c>
      <c r="E3" s="8">
        <f>IF(B3="","",IFERROR(IF(AND(ISNUMBER(INDEX(Settings!$E$2:$E$4,MOD(ROW()-2,3)+1)),VLOOKUP(B3,Settings!$D$2:$E$4,2,FALSE)&gt;=0,VLOOKUP(B3,Settings!$D$2:$E$4,2,FALSE)&lt;=Settings!$B$7),VLOOKUP(B3,Settings!$D$2:$E$4,2,FALSE),""),""))</f>
        <v/>
      </c>
      <c r="F3" s="8">
        <f>IF(OR(E3="",D3=""),"",E3-D3)</f>
        <v/>
      </c>
      <c r="G3" s="7">
        <f>IF(A3="","Missing week start",IF(B3="","Missing supervisor",IF(E3="","Missing capacity",IF(F3&lt;0,"Over capacity","Within capacity"))))</f>
        <v/>
      </c>
    </row>
    <row r="4" ht="54" customHeight="1">
      <c r="A4" s="25">
        <f>IF(ISNUMBER(Settings!$B$2),Settings!$B$2+INT((ROW()-2)/3),"")</f>
        <v/>
      </c>
      <c r="B4" s="7">
        <f>IF(INDEX(Settings!$D$2:$D$4,MOD(ROW()-2,3)+1)="","",INDEX(Settings!$D$2:$D$4,MOD(ROW()-2,3)+1))</f>
        <v/>
      </c>
      <c r="C4" s="14">
        <f>IF(OR(A4="",B4=""),"",COUNTIFS('Visit Plan'!$F$2:$F$101,A4,'Visit Plan'!$C$2:$C$101,B4,'Visit Plan'!$P$2:$P$101,"&gt;0"))</f>
        <v/>
      </c>
      <c r="D4" s="8">
        <f>IF(OR(A4="",B4=""),"",SUMIFS('Visit Plan'!$P$2:$P$101,'Visit Plan'!$F$2:$F$101,A4,'Visit Plan'!$C$2:$C$101,B4))</f>
        <v/>
      </c>
      <c r="E4" s="8">
        <f>IF(B4="","",IFERROR(IF(AND(ISNUMBER(INDEX(Settings!$E$2:$E$4,MOD(ROW()-2,3)+1)),VLOOKUP(B4,Settings!$D$2:$E$4,2,FALSE)&gt;=0,VLOOKUP(B4,Settings!$D$2:$E$4,2,FALSE)&lt;=Settings!$B$7),VLOOKUP(B4,Settings!$D$2:$E$4,2,FALSE),""),""))</f>
        <v/>
      </c>
      <c r="F4" s="8">
        <f>IF(OR(E4="",D4=""),"",E4-D4)</f>
        <v/>
      </c>
      <c r="G4" s="7">
        <f>IF(A4="","Missing week start",IF(B4="","Missing supervisor",IF(E4="","Missing capacity",IF(F4&lt;0,"Over capacity","Within capacity"))))</f>
        <v/>
      </c>
      <c r="I4" s="15" t="inlineStr">
        <is>
          <t>Planning workload only; not actual attendance or worked hours.</t>
        </is>
      </c>
    </row>
    <row r="5" ht="32" customHeight="1">
      <c r="A5" s="26">
        <f>IF(ISNUMBER(Settings!$B$2),Settings!$B$2+INT((ROW()-2)/3),"")</f>
        <v/>
      </c>
      <c r="B5" s="10">
        <f>IF(INDEX(Settings!$D$2:$D$4,MOD(ROW()-2,3)+1)="","",INDEX(Settings!$D$2:$D$4,MOD(ROW()-2,3)+1))</f>
        <v/>
      </c>
      <c r="C5" s="17">
        <f>IF(OR(A5="",B5=""),"",COUNTIFS('Visit Plan'!$F$2:$F$101,A5,'Visit Plan'!$C$2:$C$101,B5,'Visit Plan'!$P$2:$P$101,"&gt;0"))</f>
        <v/>
      </c>
      <c r="D5" s="11">
        <f>IF(OR(A5="",B5=""),"",SUMIFS('Visit Plan'!$P$2:$P$101,'Visit Plan'!$F$2:$F$101,A5,'Visit Plan'!$C$2:$C$101,B5))</f>
        <v/>
      </c>
      <c r="E5" s="11">
        <f>IF(B5="","",IFERROR(IF(AND(ISNUMBER(INDEX(Settings!$E$2:$E$4,MOD(ROW()-2,3)+1)),VLOOKUP(B5,Settings!$D$2:$E$4,2,FALSE)&gt;=0,VLOOKUP(B5,Settings!$D$2:$E$4,2,FALSE)&lt;=Settings!$B$7),VLOOKUP(B5,Settings!$D$2:$E$4,2,FALSE),""),""))</f>
        <v/>
      </c>
      <c r="F5" s="11">
        <f>IF(OR(E5="",D5=""),"",E5-D5)</f>
        <v/>
      </c>
      <c r="G5" s="10">
        <f>IF(A5="","Missing week start",IF(B5="","Missing supervisor",IF(E5="","Missing capacity",IF(F5&lt;0,"Over capacity","Within capacity"))))</f>
        <v/>
      </c>
    </row>
    <row r="6" ht="54" customHeight="1">
      <c r="A6" s="26">
        <f>IF(ISNUMBER(Settings!$B$2),Settings!$B$2+INT((ROW()-2)/3),"")</f>
        <v/>
      </c>
      <c r="B6" s="10">
        <f>IF(INDEX(Settings!$D$2:$D$4,MOD(ROW()-2,3)+1)="","",INDEX(Settings!$D$2:$D$4,MOD(ROW()-2,3)+1))</f>
        <v/>
      </c>
      <c r="C6" s="17">
        <f>IF(OR(A6="",B6=""),"",COUNTIFS('Visit Plan'!$F$2:$F$101,A6,'Visit Plan'!$C$2:$C$101,B6,'Visit Plan'!$P$2:$P$101,"&gt;0"))</f>
        <v/>
      </c>
      <c r="D6" s="11">
        <f>IF(OR(A6="",B6=""),"",SUMIFS('Visit Plan'!$P$2:$P$101,'Visit Plan'!$F$2:$F$101,A6,'Visit Plan'!$C$2:$C$101,B6))</f>
        <v/>
      </c>
      <c r="E6" s="11">
        <f>IF(B6="","",IFERROR(IF(AND(ISNUMBER(INDEX(Settings!$E$2:$E$4,MOD(ROW()-2,3)+1)),VLOOKUP(B6,Settings!$D$2:$E$4,2,FALSE)&gt;=0,VLOOKUP(B6,Settings!$D$2:$E$4,2,FALSE)&lt;=Settings!$B$7),VLOOKUP(B6,Settings!$D$2:$E$4,2,FALSE),""),""))</f>
        <v/>
      </c>
      <c r="F6" s="11">
        <f>IF(OR(E6="",D6=""),"",E6-D6)</f>
        <v/>
      </c>
      <c r="G6" s="10">
        <f>IF(A6="","Missing week start",IF(B6="","Missing supervisor",IF(E6="","Missing capacity",IF(F6&lt;0,"Over capacity","Within capacity"))))</f>
        <v/>
      </c>
      <c r="I6" s="15" t="inlineStr">
        <is>
          <t>Completed visits retain planned hours. Canceled and unscheduled visits do not count.</t>
        </is>
      </c>
    </row>
    <row r="7" ht="32" customHeight="1">
      <c r="A7" s="26">
        <f>IF(ISNUMBER(Settings!$B$2),Settings!$B$2+INT((ROW()-2)/3),"")</f>
        <v/>
      </c>
      <c r="B7" s="10">
        <f>IF(INDEX(Settings!$D$2:$D$4,MOD(ROW()-2,3)+1)="","",INDEX(Settings!$D$2:$D$4,MOD(ROW()-2,3)+1))</f>
        <v/>
      </c>
      <c r="C7" s="17">
        <f>IF(OR(A7="",B7=""),"",COUNTIFS('Visit Plan'!$F$2:$F$101,A7,'Visit Plan'!$C$2:$C$101,B7,'Visit Plan'!$P$2:$P$101,"&gt;0"))</f>
        <v/>
      </c>
      <c r="D7" s="11">
        <f>IF(OR(A7="",B7=""),"",SUMIFS('Visit Plan'!$P$2:$P$101,'Visit Plan'!$F$2:$F$101,A7,'Visit Plan'!$C$2:$C$101,B7))</f>
        <v/>
      </c>
      <c r="E7" s="11">
        <f>IF(B7="","",IFERROR(IF(AND(ISNUMBER(INDEX(Settings!$E$2:$E$4,MOD(ROW()-2,3)+1)),VLOOKUP(B7,Settings!$D$2:$E$4,2,FALSE)&gt;=0,VLOOKUP(B7,Settings!$D$2:$E$4,2,FALSE)&lt;=Settings!$B$7),VLOOKUP(B7,Settings!$D$2:$E$4,2,FALSE),""),""))</f>
        <v/>
      </c>
      <c r="F7" s="11">
        <f>IF(OR(E7="",D7=""),"",E7-D7)</f>
        <v/>
      </c>
      <c r="G7" s="10">
        <f>IF(A7="","Missing week start",IF(B7="","Missing supervisor",IF(E7="","Missing capacity",IF(F7&lt;0,"Over capacity","Within capacity"))))</f>
        <v/>
      </c>
    </row>
    <row r="8" ht="54" customHeight="1">
      <c r="A8" s="25">
        <f>IF(ISNUMBER(Settings!$B$2),Settings!$B$2+INT((ROW()-2)/3),"")</f>
        <v/>
      </c>
      <c r="B8" s="7">
        <f>IF(INDEX(Settings!$D$2:$D$4,MOD(ROW()-2,3)+1)="","",INDEX(Settings!$D$2:$D$4,MOD(ROW()-2,3)+1))</f>
        <v/>
      </c>
      <c r="C8" s="14">
        <f>IF(OR(A8="",B8=""),"",COUNTIFS('Visit Plan'!$F$2:$F$101,A8,'Visit Plan'!$C$2:$C$101,B8,'Visit Plan'!$P$2:$P$101,"&gt;0"))</f>
        <v/>
      </c>
      <c r="D8" s="8">
        <f>IF(OR(A8="",B8=""),"",SUMIFS('Visit Plan'!$P$2:$P$101,'Visit Plan'!$F$2:$F$101,A8,'Visit Plan'!$C$2:$C$101,B8))</f>
        <v/>
      </c>
      <c r="E8" s="8">
        <f>IF(B8="","",IFERROR(IF(AND(ISNUMBER(INDEX(Settings!$E$2:$E$4,MOD(ROW()-2,3)+1)),VLOOKUP(B8,Settings!$D$2:$E$4,2,FALSE)&gt;=0,VLOOKUP(B8,Settings!$D$2:$E$4,2,FALSE)&lt;=Settings!$B$7),VLOOKUP(B8,Settings!$D$2:$E$4,2,FALSE),""),""))</f>
        <v/>
      </c>
      <c r="F8" s="8">
        <f>IF(OR(E8="",D8=""),"",E8-D8)</f>
        <v/>
      </c>
      <c r="G8" s="7">
        <f>IF(A8="","Missing week start",IF(B8="","Missing supervisor",IF(E8="","Missing capacity",IF(F8&lt;0,"Over capacity","Within capacity"))))</f>
        <v/>
      </c>
      <c r="I8" s="15" t="inlineStr">
        <is>
          <t>Overnight hours stay on the start date. Travel, breaks, and overlaps are not calculated.</t>
        </is>
      </c>
    </row>
    <row r="9" ht="32" customHeight="1">
      <c r="A9" s="25">
        <f>IF(ISNUMBER(Settings!$B$2),Settings!$B$2+INT((ROW()-2)/3),"")</f>
        <v/>
      </c>
      <c r="B9" s="7">
        <f>IF(INDEX(Settings!$D$2:$D$4,MOD(ROW()-2,3)+1)="","",INDEX(Settings!$D$2:$D$4,MOD(ROW()-2,3)+1))</f>
        <v/>
      </c>
      <c r="C9" s="14">
        <f>IF(OR(A9="",B9=""),"",COUNTIFS('Visit Plan'!$F$2:$F$101,A9,'Visit Plan'!$C$2:$C$101,B9,'Visit Plan'!$P$2:$P$101,"&gt;0"))</f>
        <v/>
      </c>
      <c r="D9" s="8">
        <f>IF(OR(A9="",B9=""),"",SUMIFS('Visit Plan'!$P$2:$P$101,'Visit Plan'!$F$2:$F$101,A9,'Visit Plan'!$C$2:$C$101,B9))</f>
        <v/>
      </c>
      <c r="E9" s="8">
        <f>IF(B9="","",IFERROR(IF(AND(ISNUMBER(INDEX(Settings!$E$2:$E$4,MOD(ROW()-2,3)+1)),VLOOKUP(B9,Settings!$D$2:$E$4,2,FALSE)&gt;=0,VLOOKUP(B9,Settings!$D$2:$E$4,2,FALSE)&lt;=Settings!$B$7),VLOOKUP(B9,Settings!$D$2:$E$4,2,FALSE),""),""))</f>
        <v/>
      </c>
      <c r="F9" s="8">
        <f>IF(OR(E9="",D9=""),"",E9-D9)</f>
        <v/>
      </c>
      <c r="G9" s="7">
        <f>IF(A9="","Missing week start",IF(B9="","Missing supervisor",IF(E9="","Missing capacity",IF(F9&lt;0,"Over capacity","Within capacity"))))</f>
        <v/>
      </c>
    </row>
    <row r="10" ht="54" customHeight="1">
      <c r="A10" s="25">
        <f>IF(ISNUMBER(Settings!$B$2),Settings!$B$2+INT((ROW()-2)/3),"")</f>
        <v/>
      </c>
      <c r="B10" s="7">
        <f>IF(INDEX(Settings!$D$2:$D$4,MOD(ROW()-2,3)+1)="","",INDEX(Settings!$D$2:$D$4,MOD(ROW()-2,3)+1))</f>
        <v/>
      </c>
      <c r="C10" s="14">
        <f>IF(OR(A10="",B10=""),"",COUNTIFS('Visit Plan'!$F$2:$F$101,A10,'Visit Plan'!$C$2:$C$101,B10,'Visit Plan'!$P$2:$P$101,"&gt;0"))</f>
        <v/>
      </c>
      <c r="D10" s="8">
        <f>IF(OR(A10="",B10=""),"",SUMIFS('Visit Plan'!$P$2:$P$101,'Visit Plan'!$F$2:$F$101,A10,'Visit Plan'!$C$2:$C$101,B10))</f>
        <v/>
      </c>
      <c r="E10" s="8">
        <f>IF(B10="","",IFERROR(IF(AND(ISNUMBER(INDEX(Settings!$E$2:$E$4,MOD(ROW()-2,3)+1)),VLOOKUP(B10,Settings!$D$2:$E$4,2,FALSE)&gt;=0,VLOOKUP(B10,Settings!$D$2:$E$4,2,FALSE)&lt;=Settings!$B$7),VLOOKUP(B10,Settings!$D$2:$E$4,2,FALSE),""),""))</f>
        <v/>
      </c>
      <c r="F10" s="8">
        <f>IF(OR(E10="",D10=""),"",E10-D10)</f>
        <v/>
      </c>
      <c r="G10" s="7">
        <f>IF(A10="","Missing week start",IF(B10="","Missing supervisor",IF(E10="","Missing capacity",IF(F10&lt;0,"Over capacity","Within capacity"))))</f>
        <v/>
      </c>
      <c r="I10" s="15" t="inlineStr">
        <is>
          <t>Initial fictional example: SUP-A day zero has 3 visits, 7.00 hours, and -1.00 hour remaining.</t>
        </is>
      </c>
    </row>
    <row r="11" ht="32" customHeight="1">
      <c r="A11" s="26">
        <f>IF(ISNUMBER(Settings!$B$2),Settings!$B$2+INT((ROW()-2)/3),"")</f>
        <v/>
      </c>
      <c r="B11" s="10">
        <f>IF(INDEX(Settings!$D$2:$D$4,MOD(ROW()-2,3)+1)="","",INDEX(Settings!$D$2:$D$4,MOD(ROW()-2,3)+1))</f>
        <v/>
      </c>
      <c r="C11" s="17">
        <f>IF(OR(A11="",B11=""),"",COUNTIFS('Visit Plan'!$F$2:$F$101,A11,'Visit Plan'!$C$2:$C$101,B11,'Visit Plan'!$P$2:$P$101,"&gt;0"))</f>
        <v/>
      </c>
      <c r="D11" s="11">
        <f>IF(OR(A11="",B11=""),"",SUMIFS('Visit Plan'!$P$2:$P$101,'Visit Plan'!$F$2:$F$101,A11,'Visit Plan'!$C$2:$C$101,B11))</f>
        <v/>
      </c>
      <c r="E11" s="11">
        <f>IF(B11="","",IFERROR(IF(AND(ISNUMBER(INDEX(Settings!$E$2:$E$4,MOD(ROW()-2,3)+1)),VLOOKUP(B11,Settings!$D$2:$E$4,2,FALSE)&gt;=0,VLOOKUP(B11,Settings!$D$2:$E$4,2,FALSE)&lt;=Settings!$B$7),VLOOKUP(B11,Settings!$D$2:$E$4,2,FALSE),""),""))</f>
        <v/>
      </c>
      <c r="F11" s="11">
        <f>IF(OR(E11="",D11=""),"",E11-D11)</f>
        <v/>
      </c>
      <c r="G11" s="10">
        <f>IF(A11="","Missing week start",IF(B11="","Missing supervisor",IF(E11="","Missing capacity",IF(F11&lt;0,"Over capacity","Within capacity"))))</f>
        <v/>
      </c>
    </row>
    <row r="12" ht="32" customHeight="1">
      <c r="A12" s="26">
        <f>IF(ISNUMBER(Settings!$B$2),Settings!$B$2+INT((ROW()-2)/3),"")</f>
        <v/>
      </c>
      <c r="B12" s="10">
        <f>IF(INDEX(Settings!$D$2:$D$4,MOD(ROW()-2,3)+1)="","",INDEX(Settings!$D$2:$D$4,MOD(ROW()-2,3)+1))</f>
        <v/>
      </c>
      <c r="C12" s="17">
        <f>IF(OR(A12="",B12=""),"",COUNTIFS('Visit Plan'!$F$2:$F$101,A12,'Visit Plan'!$C$2:$C$101,B12,'Visit Plan'!$P$2:$P$101,"&gt;0"))</f>
        <v/>
      </c>
      <c r="D12" s="11">
        <f>IF(OR(A12="",B12=""),"",SUMIFS('Visit Plan'!$P$2:$P$101,'Visit Plan'!$F$2:$F$101,A12,'Visit Plan'!$C$2:$C$101,B12))</f>
        <v/>
      </c>
      <c r="E12" s="11">
        <f>IF(B12="","",IFERROR(IF(AND(ISNUMBER(INDEX(Settings!$E$2:$E$4,MOD(ROW()-2,3)+1)),VLOOKUP(B12,Settings!$D$2:$E$4,2,FALSE)&gt;=0,VLOOKUP(B12,Settings!$D$2:$E$4,2,FALSE)&lt;=Settings!$B$7),VLOOKUP(B12,Settings!$D$2:$E$4,2,FALSE),""),""))</f>
        <v/>
      </c>
      <c r="F12" s="11">
        <f>IF(OR(E12="",D12=""),"",E12-D12)</f>
        <v/>
      </c>
      <c r="G12" s="10">
        <f>IF(A12="","Missing week start",IF(B12="","Missing supervisor",IF(E12="","Missing capacity",IF(F12&lt;0,"Over capacity","Within capacity"))))</f>
        <v/>
      </c>
    </row>
    <row r="13" ht="32" customHeight="1">
      <c r="A13" s="26">
        <f>IF(ISNUMBER(Settings!$B$2),Settings!$B$2+INT((ROW()-2)/3),"")</f>
        <v/>
      </c>
      <c r="B13" s="10">
        <f>IF(INDEX(Settings!$D$2:$D$4,MOD(ROW()-2,3)+1)="","",INDEX(Settings!$D$2:$D$4,MOD(ROW()-2,3)+1))</f>
        <v/>
      </c>
      <c r="C13" s="17">
        <f>IF(OR(A13="",B13=""),"",COUNTIFS('Visit Plan'!$F$2:$F$101,A13,'Visit Plan'!$C$2:$C$101,B13,'Visit Plan'!$P$2:$P$101,"&gt;0"))</f>
        <v/>
      </c>
      <c r="D13" s="11">
        <f>IF(OR(A13="",B13=""),"",SUMIFS('Visit Plan'!$P$2:$P$101,'Visit Plan'!$F$2:$F$101,A13,'Visit Plan'!$C$2:$C$101,B13))</f>
        <v/>
      </c>
      <c r="E13" s="11">
        <f>IF(B13="","",IFERROR(IF(AND(ISNUMBER(INDEX(Settings!$E$2:$E$4,MOD(ROW()-2,3)+1)),VLOOKUP(B13,Settings!$D$2:$E$4,2,FALSE)&gt;=0,VLOOKUP(B13,Settings!$D$2:$E$4,2,FALSE)&lt;=Settings!$B$7),VLOOKUP(B13,Settings!$D$2:$E$4,2,FALSE),""),""))</f>
        <v/>
      </c>
      <c r="F13" s="11">
        <f>IF(OR(E13="",D13=""),"",E13-D13)</f>
        <v/>
      </c>
      <c r="G13" s="10">
        <f>IF(A13="","Missing week start",IF(B13="","Missing supervisor",IF(E13="","Missing capacity",IF(F13&lt;0,"Over capacity","Within capacity"))))</f>
        <v/>
      </c>
    </row>
    <row r="14" ht="32" customHeight="1">
      <c r="A14" s="25">
        <f>IF(ISNUMBER(Settings!$B$2),Settings!$B$2+INT((ROW()-2)/3),"")</f>
        <v/>
      </c>
      <c r="B14" s="7">
        <f>IF(INDEX(Settings!$D$2:$D$4,MOD(ROW()-2,3)+1)="","",INDEX(Settings!$D$2:$D$4,MOD(ROW()-2,3)+1))</f>
        <v/>
      </c>
      <c r="C14" s="14">
        <f>IF(OR(A14="",B14=""),"",COUNTIFS('Visit Plan'!$F$2:$F$101,A14,'Visit Plan'!$C$2:$C$101,B14,'Visit Plan'!$P$2:$P$101,"&gt;0"))</f>
        <v/>
      </c>
      <c r="D14" s="8">
        <f>IF(OR(A14="",B14=""),"",SUMIFS('Visit Plan'!$P$2:$P$101,'Visit Plan'!$F$2:$F$101,A14,'Visit Plan'!$C$2:$C$101,B14))</f>
        <v/>
      </c>
      <c r="E14" s="8">
        <f>IF(B14="","",IFERROR(IF(AND(ISNUMBER(INDEX(Settings!$E$2:$E$4,MOD(ROW()-2,3)+1)),VLOOKUP(B14,Settings!$D$2:$E$4,2,FALSE)&gt;=0,VLOOKUP(B14,Settings!$D$2:$E$4,2,FALSE)&lt;=Settings!$B$7),VLOOKUP(B14,Settings!$D$2:$E$4,2,FALSE),""),""))</f>
        <v/>
      </c>
      <c r="F14" s="8">
        <f>IF(OR(E14="",D14=""),"",E14-D14)</f>
        <v/>
      </c>
      <c r="G14" s="7">
        <f>IF(A14="","Missing week start",IF(B14="","Missing supervisor",IF(E14="","Missing capacity",IF(F14&lt;0,"Over capacity","Within capacity"))))</f>
        <v/>
      </c>
    </row>
    <row r="15" ht="32" customHeight="1">
      <c r="A15" s="25">
        <f>IF(ISNUMBER(Settings!$B$2),Settings!$B$2+INT((ROW()-2)/3),"")</f>
        <v/>
      </c>
      <c r="B15" s="7">
        <f>IF(INDEX(Settings!$D$2:$D$4,MOD(ROW()-2,3)+1)="","",INDEX(Settings!$D$2:$D$4,MOD(ROW()-2,3)+1))</f>
        <v/>
      </c>
      <c r="C15" s="14">
        <f>IF(OR(A15="",B15=""),"",COUNTIFS('Visit Plan'!$F$2:$F$101,A15,'Visit Plan'!$C$2:$C$101,B15,'Visit Plan'!$P$2:$P$101,"&gt;0"))</f>
        <v/>
      </c>
      <c r="D15" s="8">
        <f>IF(OR(A15="",B15=""),"",SUMIFS('Visit Plan'!$P$2:$P$101,'Visit Plan'!$F$2:$F$101,A15,'Visit Plan'!$C$2:$C$101,B15))</f>
        <v/>
      </c>
      <c r="E15" s="8">
        <f>IF(B15="","",IFERROR(IF(AND(ISNUMBER(INDEX(Settings!$E$2:$E$4,MOD(ROW()-2,3)+1)),VLOOKUP(B15,Settings!$D$2:$E$4,2,FALSE)&gt;=0,VLOOKUP(B15,Settings!$D$2:$E$4,2,FALSE)&lt;=Settings!$B$7),VLOOKUP(B15,Settings!$D$2:$E$4,2,FALSE),""),""))</f>
        <v/>
      </c>
      <c r="F15" s="8">
        <f>IF(OR(E15="",D15=""),"",E15-D15)</f>
        <v/>
      </c>
      <c r="G15" s="7">
        <f>IF(A15="","Missing week start",IF(B15="","Missing supervisor",IF(E15="","Missing capacity",IF(F15&lt;0,"Over capacity","Within capacity"))))</f>
        <v/>
      </c>
    </row>
    <row r="16" ht="32" customHeight="1">
      <c r="A16" s="25">
        <f>IF(ISNUMBER(Settings!$B$2),Settings!$B$2+INT((ROW()-2)/3),"")</f>
        <v/>
      </c>
      <c r="B16" s="7">
        <f>IF(INDEX(Settings!$D$2:$D$4,MOD(ROW()-2,3)+1)="","",INDEX(Settings!$D$2:$D$4,MOD(ROW()-2,3)+1))</f>
        <v/>
      </c>
      <c r="C16" s="14">
        <f>IF(OR(A16="",B16=""),"",COUNTIFS('Visit Plan'!$F$2:$F$101,A16,'Visit Plan'!$C$2:$C$101,B16,'Visit Plan'!$P$2:$P$101,"&gt;0"))</f>
        <v/>
      </c>
      <c r="D16" s="8">
        <f>IF(OR(A16="",B16=""),"",SUMIFS('Visit Plan'!$P$2:$P$101,'Visit Plan'!$F$2:$F$101,A16,'Visit Plan'!$C$2:$C$101,B16))</f>
        <v/>
      </c>
      <c r="E16" s="8">
        <f>IF(B16="","",IFERROR(IF(AND(ISNUMBER(INDEX(Settings!$E$2:$E$4,MOD(ROW()-2,3)+1)),VLOOKUP(B16,Settings!$D$2:$E$4,2,FALSE)&gt;=0,VLOOKUP(B16,Settings!$D$2:$E$4,2,FALSE)&lt;=Settings!$B$7),VLOOKUP(B16,Settings!$D$2:$E$4,2,FALSE),""),""))</f>
        <v/>
      </c>
      <c r="F16" s="8">
        <f>IF(OR(E16="",D16=""),"",E16-D16)</f>
        <v/>
      </c>
      <c r="G16" s="7">
        <f>IF(A16="","Missing week start",IF(B16="","Missing supervisor",IF(E16="","Missing capacity",IF(F16&lt;0,"Over capacity","Within capacity"))))</f>
        <v/>
      </c>
    </row>
    <row r="17" ht="32" customHeight="1">
      <c r="A17" s="26">
        <f>IF(ISNUMBER(Settings!$B$2),Settings!$B$2+INT((ROW()-2)/3),"")</f>
        <v/>
      </c>
      <c r="B17" s="10">
        <f>IF(INDEX(Settings!$D$2:$D$4,MOD(ROW()-2,3)+1)="","",INDEX(Settings!$D$2:$D$4,MOD(ROW()-2,3)+1))</f>
        <v/>
      </c>
      <c r="C17" s="17">
        <f>IF(OR(A17="",B17=""),"",COUNTIFS('Visit Plan'!$F$2:$F$101,A17,'Visit Plan'!$C$2:$C$101,B17,'Visit Plan'!$P$2:$P$101,"&gt;0"))</f>
        <v/>
      </c>
      <c r="D17" s="11">
        <f>IF(OR(A17="",B17=""),"",SUMIFS('Visit Plan'!$P$2:$P$101,'Visit Plan'!$F$2:$F$101,A17,'Visit Plan'!$C$2:$C$101,B17))</f>
        <v/>
      </c>
      <c r="E17" s="11">
        <f>IF(B17="","",IFERROR(IF(AND(ISNUMBER(INDEX(Settings!$E$2:$E$4,MOD(ROW()-2,3)+1)),VLOOKUP(B17,Settings!$D$2:$E$4,2,FALSE)&gt;=0,VLOOKUP(B17,Settings!$D$2:$E$4,2,FALSE)&lt;=Settings!$B$7),VLOOKUP(B17,Settings!$D$2:$E$4,2,FALSE),""),""))</f>
        <v/>
      </c>
      <c r="F17" s="11">
        <f>IF(OR(E17="",D17=""),"",E17-D17)</f>
        <v/>
      </c>
      <c r="G17" s="10">
        <f>IF(A17="","Missing week start",IF(B17="","Missing supervisor",IF(E17="","Missing capacity",IF(F17&lt;0,"Over capacity","Within capacity"))))</f>
        <v/>
      </c>
    </row>
    <row r="18" ht="32" customHeight="1">
      <c r="A18" s="26">
        <f>IF(ISNUMBER(Settings!$B$2),Settings!$B$2+INT((ROW()-2)/3),"")</f>
        <v/>
      </c>
      <c r="B18" s="10">
        <f>IF(INDEX(Settings!$D$2:$D$4,MOD(ROW()-2,3)+1)="","",INDEX(Settings!$D$2:$D$4,MOD(ROW()-2,3)+1))</f>
        <v/>
      </c>
      <c r="C18" s="17">
        <f>IF(OR(A18="",B18=""),"",COUNTIFS('Visit Plan'!$F$2:$F$101,A18,'Visit Plan'!$C$2:$C$101,B18,'Visit Plan'!$P$2:$P$101,"&gt;0"))</f>
        <v/>
      </c>
      <c r="D18" s="11">
        <f>IF(OR(A18="",B18=""),"",SUMIFS('Visit Plan'!$P$2:$P$101,'Visit Plan'!$F$2:$F$101,A18,'Visit Plan'!$C$2:$C$101,B18))</f>
        <v/>
      </c>
      <c r="E18" s="11">
        <f>IF(B18="","",IFERROR(IF(AND(ISNUMBER(INDEX(Settings!$E$2:$E$4,MOD(ROW()-2,3)+1)),VLOOKUP(B18,Settings!$D$2:$E$4,2,FALSE)&gt;=0,VLOOKUP(B18,Settings!$D$2:$E$4,2,FALSE)&lt;=Settings!$B$7),VLOOKUP(B18,Settings!$D$2:$E$4,2,FALSE),""),""))</f>
        <v/>
      </c>
      <c r="F18" s="11">
        <f>IF(OR(E18="",D18=""),"",E18-D18)</f>
        <v/>
      </c>
      <c r="G18" s="10">
        <f>IF(A18="","Missing week start",IF(B18="","Missing supervisor",IF(E18="","Missing capacity",IF(F18&lt;0,"Over capacity","Within capacity"))))</f>
        <v/>
      </c>
    </row>
    <row r="19" ht="32" customHeight="1">
      <c r="A19" s="26">
        <f>IF(ISNUMBER(Settings!$B$2),Settings!$B$2+INT((ROW()-2)/3),"")</f>
        <v/>
      </c>
      <c r="B19" s="10">
        <f>IF(INDEX(Settings!$D$2:$D$4,MOD(ROW()-2,3)+1)="","",INDEX(Settings!$D$2:$D$4,MOD(ROW()-2,3)+1))</f>
        <v/>
      </c>
      <c r="C19" s="17">
        <f>IF(OR(A19="",B19=""),"",COUNTIFS('Visit Plan'!$F$2:$F$101,A19,'Visit Plan'!$C$2:$C$101,B19,'Visit Plan'!$P$2:$P$101,"&gt;0"))</f>
        <v/>
      </c>
      <c r="D19" s="11">
        <f>IF(OR(A19="",B19=""),"",SUMIFS('Visit Plan'!$P$2:$P$101,'Visit Plan'!$F$2:$F$101,A19,'Visit Plan'!$C$2:$C$101,B19))</f>
        <v/>
      </c>
      <c r="E19" s="11">
        <f>IF(B19="","",IFERROR(IF(AND(ISNUMBER(INDEX(Settings!$E$2:$E$4,MOD(ROW()-2,3)+1)),VLOOKUP(B19,Settings!$D$2:$E$4,2,FALSE)&gt;=0,VLOOKUP(B19,Settings!$D$2:$E$4,2,FALSE)&lt;=Settings!$B$7),VLOOKUP(B19,Settings!$D$2:$E$4,2,FALSE),""),""))</f>
        <v/>
      </c>
      <c r="F19" s="11">
        <f>IF(OR(E19="",D19=""),"",E19-D19)</f>
        <v/>
      </c>
      <c r="G19" s="10">
        <f>IF(A19="","Missing week start",IF(B19="","Missing supervisor",IF(E19="","Missing capacity",IF(F19&lt;0,"Over capacity","Within capacity"))))</f>
        <v/>
      </c>
    </row>
    <row r="20" ht="32" customHeight="1">
      <c r="A20" s="25">
        <f>IF(ISNUMBER(Settings!$B$2),Settings!$B$2+INT((ROW()-2)/3),"")</f>
        <v/>
      </c>
      <c r="B20" s="7">
        <f>IF(INDEX(Settings!$D$2:$D$4,MOD(ROW()-2,3)+1)="","",INDEX(Settings!$D$2:$D$4,MOD(ROW()-2,3)+1))</f>
        <v/>
      </c>
      <c r="C20" s="14">
        <f>IF(OR(A20="",B20=""),"",COUNTIFS('Visit Plan'!$F$2:$F$101,A20,'Visit Plan'!$C$2:$C$101,B20,'Visit Plan'!$P$2:$P$101,"&gt;0"))</f>
        <v/>
      </c>
      <c r="D20" s="8">
        <f>IF(OR(A20="",B20=""),"",SUMIFS('Visit Plan'!$P$2:$P$101,'Visit Plan'!$F$2:$F$101,A20,'Visit Plan'!$C$2:$C$101,B20))</f>
        <v/>
      </c>
      <c r="E20" s="8">
        <f>IF(B20="","",IFERROR(IF(AND(ISNUMBER(INDEX(Settings!$E$2:$E$4,MOD(ROW()-2,3)+1)),VLOOKUP(B20,Settings!$D$2:$E$4,2,FALSE)&gt;=0,VLOOKUP(B20,Settings!$D$2:$E$4,2,FALSE)&lt;=Settings!$B$7),VLOOKUP(B20,Settings!$D$2:$E$4,2,FALSE),""),""))</f>
        <v/>
      </c>
      <c r="F20" s="8">
        <f>IF(OR(E20="",D20=""),"",E20-D20)</f>
        <v/>
      </c>
      <c r="G20" s="7">
        <f>IF(A20="","Missing week start",IF(B20="","Missing supervisor",IF(E20="","Missing capacity",IF(F20&lt;0,"Over capacity","Within capacity"))))</f>
        <v/>
      </c>
    </row>
    <row r="21" ht="32" customHeight="1">
      <c r="A21" s="25">
        <f>IF(ISNUMBER(Settings!$B$2),Settings!$B$2+INT((ROW()-2)/3),"")</f>
        <v/>
      </c>
      <c r="B21" s="7">
        <f>IF(INDEX(Settings!$D$2:$D$4,MOD(ROW()-2,3)+1)="","",INDEX(Settings!$D$2:$D$4,MOD(ROW()-2,3)+1))</f>
        <v/>
      </c>
      <c r="C21" s="14">
        <f>IF(OR(A21="",B21=""),"",COUNTIFS('Visit Plan'!$F$2:$F$101,A21,'Visit Plan'!$C$2:$C$101,B21,'Visit Plan'!$P$2:$P$101,"&gt;0"))</f>
        <v/>
      </c>
      <c r="D21" s="8">
        <f>IF(OR(A21="",B21=""),"",SUMIFS('Visit Plan'!$P$2:$P$101,'Visit Plan'!$F$2:$F$101,A21,'Visit Plan'!$C$2:$C$101,B21))</f>
        <v/>
      </c>
      <c r="E21" s="8">
        <f>IF(B21="","",IFERROR(IF(AND(ISNUMBER(INDEX(Settings!$E$2:$E$4,MOD(ROW()-2,3)+1)),VLOOKUP(B21,Settings!$D$2:$E$4,2,FALSE)&gt;=0,VLOOKUP(B21,Settings!$D$2:$E$4,2,FALSE)&lt;=Settings!$B$7),VLOOKUP(B21,Settings!$D$2:$E$4,2,FALSE),""),""))</f>
        <v/>
      </c>
      <c r="F21" s="8">
        <f>IF(OR(E21="",D21=""),"",E21-D21)</f>
        <v/>
      </c>
      <c r="G21" s="7">
        <f>IF(A21="","Missing week start",IF(B21="","Missing supervisor",IF(E21="","Missing capacity",IF(F21&lt;0,"Over capacity","Within capacity"))))</f>
        <v/>
      </c>
    </row>
    <row r="22" ht="32" customHeight="1">
      <c r="A22" s="25">
        <f>IF(ISNUMBER(Settings!$B$2),Settings!$B$2+INT((ROW()-2)/3),"")</f>
        <v/>
      </c>
      <c r="B22" s="7">
        <f>IF(INDEX(Settings!$D$2:$D$4,MOD(ROW()-2,3)+1)="","",INDEX(Settings!$D$2:$D$4,MOD(ROW()-2,3)+1))</f>
        <v/>
      </c>
      <c r="C22" s="14">
        <f>IF(OR(A22="",B22=""),"",COUNTIFS('Visit Plan'!$F$2:$F$101,A22,'Visit Plan'!$C$2:$C$101,B22,'Visit Plan'!$P$2:$P$101,"&gt;0"))</f>
        <v/>
      </c>
      <c r="D22" s="8">
        <f>IF(OR(A22="",B22=""),"",SUMIFS('Visit Plan'!$P$2:$P$101,'Visit Plan'!$F$2:$F$101,A22,'Visit Plan'!$C$2:$C$101,B22))</f>
        <v/>
      </c>
      <c r="E22" s="8">
        <f>IF(B22="","",IFERROR(IF(AND(ISNUMBER(INDEX(Settings!$E$2:$E$4,MOD(ROW()-2,3)+1)),VLOOKUP(B22,Settings!$D$2:$E$4,2,FALSE)&gt;=0,VLOOKUP(B22,Settings!$D$2:$E$4,2,FALSE)&lt;=Settings!$B$7),VLOOKUP(B22,Settings!$D$2:$E$4,2,FALSE),""),""))</f>
        <v/>
      </c>
      <c r="F22" s="8">
        <f>IF(OR(E22="",D22=""),"",E22-D22)</f>
        <v/>
      </c>
      <c r="G22" s="7">
        <f>IF(A22="","Missing week start",IF(B22="","Missing supervisor",IF(E22="","Missing capacity",IF(F22&lt;0,"Over capacity","Within capacity"))))</f>
        <v/>
      </c>
    </row>
  </sheetData>
  <autoFilter ref="A1:G22"/>
  <conditionalFormatting sqref="F2:F22">
    <cfRule type="expression" priority="1" dxfId="0">
      <formula>AND(ISNUMBER($F2),$F2&lt;0)</formula>
    </cfRule>
  </conditionalFormatting>
  <conditionalFormatting sqref="G2:G22">
    <cfRule type="expression" priority="2" dxfId="0">
      <formula>$G2="Over capacity"</formula>
    </cfRule>
    <cfRule type="expression" priority="3" dxfId="4">
      <formula>$G2="Within capacity"</formula>
    </cfRule>
    <cfRule type="expression" priority="4" dxfId="3">
      <formula>LEFT($G2,7)="Missing"</formula>
    </cfRule>
  </conditionalFormatting>
  <conditionalFormatting sqref="I2">
    <cfRule type="expression" priority="5" dxfId="3">
      <formula>I2&gt;0</formula>
    </cfRule>
  </conditionalFormatting>
  <pageMargins left="0.75" right="0.75" top="1" bottom="1" header="0.5" footer="0.5"/>
  <pageSetup orientation="landscape" paperSize="8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21" customWidth="1" min="2" max="2"/>
    <col width="3" customWidth="1" min="3" max="3"/>
    <col width="25" customWidth="1" min="4" max="4"/>
    <col width="23" customWidth="1" min="5" max="5"/>
    <col width="3" customWidth="1" min="6" max="6"/>
    <col width="17" customWidth="1" min="7" max="7"/>
    <col width="19" customWidth="1" min="8" max="8"/>
    <col width="3" customWidth="1" min="9" max="9"/>
    <col width="82" customWidth="1" min="10" max="10"/>
  </cols>
  <sheetData>
    <row r="1" ht="42" customHeight="1">
      <c r="A1" s="1" t="inlineStr">
        <is>
          <t>Planning Control</t>
        </is>
      </c>
      <c r="B1" s="1" t="inlineStr">
        <is>
          <t>Editable Value</t>
        </is>
      </c>
      <c r="C1" s="1" t="inlineStr"/>
      <c r="D1" s="1" t="inlineStr">
        <is>
          <t>Fictional Supervisor ID</t>
        </is>
      </c>
      <c r="E1" s="1" t="inlineStr">
        <is>
          <t>Daily Visit Capacity (hours)</t>
        </is>
      </c>
      <c r="F1" s="1" t="inlineStr"/>
      <c r="G1" s="1" t="inlineStr">
        <is>
          <t>Priorities</t>
        </is>
      </c>
      <c r="H1" s="1" t="inlineStr">
        <is>
          <t>Statuses</t>
        </is>
      </c>
      <c r="J1" s="12" t="inlineStr">
        <is>
          <t>Use, Assumptions, and Calculation Notes</t>
        </is>
      </c>
    </row>
    <row r="2" ht="58" customHeight="1">
      <c r="A2" s="7" t="inlineStr">
        <is>
          <t>Week Start Date</t>
        </is>
      </c>
      <c r="B2" s="21" t="n">
        <v>46293</v>
      </c>
      <c r="D2" s="2" t="inlineStr">
        <is>
          <t>SUP-A</t>
        </is>
      </c>
      <c r="E2" s="18" t="n">
        <v>6</v>
      </c>
      <c r="G2" s="2" t="inlineStr">
        <is>
          <t>High</t>
        </is>
      </c>
      <c r="H2" s="2" t="inlineStr">
        <is>
          <t>Unscheduled</t>
        </is>
      </c>
      <c r="J2" s="19" t="inlineStr">
        <is>
          <t>All ten seeded visits, sites, and supervisor IDs are fictional examples. Replace or clear examples before operational use.</t>
        </is>
      </c>
    </row>
    <row r="3" ht="58" customHeight="1">
      <c r="D3" s="2" t="inlineStr">
        <is>
          <t>SUP-B</t>
        </is>
      </c>
      <c r="E3" s="18" t="n">
        <v>5</v>
      </c>
      <c r="G3" s="2" t="inlineStr">
        <is>
          <t>Medium</t>
        </is>
      </c>
      <c r="H3" s="2" t="inlineStr">
        <is>
          <t>Planned</t>
        </is>
      </c>
      <c r="J3" s="20" t="inlineStr">
        <is>
          <t>Filter Visit Plan by due indicator, priority, supervisor, or record check. Assign supervisors and move planned dates manually.</t>
        </is>
      </c>
    </row>
    <row r="4" ht="58" customHeight="1">
      <c r="A4" s="7" t="inlineStr">
        <is>
          <t>Earliest Allowed Date</t>
        </is>
      </c>
      <c r="B4" s="21" t="n">
        <v>44197</v>
      </c>
      <c r="D4" s="2" t="inlineStr">
        <is>
          <t>SUP-C</t>
        </is>
      </c>
      <c r="E4" s="18" t="n">
        <v>4</v>
      </c>
      <c r="G4" s="2" t="inlineStr">
        <is>
          <t>Routine</t>
        </is>
      </c>
      <c r="H4" s="2" t="inlineStr">
        <is>
          <t>Completed</t>
        </is>
      </c>
      <c r="J4" s="19" t="inlineStr">
        <is>
          <t>Daily Workload has exactly seven days and three supervisor slots per day. Changing Week Start Date changes the view without deleting visits.</t>
        </is>
      </c>
    </row>
    <row r="5" ht="58" customHeight="1">
      <c r="A5" s="10" t="inlineStr">
        <is>
          <t>Latest Allowed Date</t>
        </is>
      </c>
      <c r="B5" s="21" t="n">
        <v>48213</v>
      </c>
      <c r="H5" s="2" t="inlineStr">
        <is>
          <t>Canceled</t>
        </is>
      </c>
      <c r="J5" s="20" t="inlineStr">
        <is>
          <t>Capacities are editable planning assumptions, not staffing requirements, legal limits, or guarantees. Zero capacity is permitted.</t>
        </is>
      </c>
    </row>
    <row r="6" ht="58" customHeight="1">
      <c r="A6" s="7" t="inlineStr">
        <is>
          <t>Maximum Visit Duration (hours)</t>
        </is>
      </c>
      <c r="B6" s="18" t="n">
        <v>24</v>
      </c>
      <c r="J6" s="19" t="inlineStr">
        <is>
          <t>Duration excludes travel and breaks. Allow for both when setting daily visit-hour capacity. No paid or billable hours, rates, or payments are calculated.</t>
        </is>
      </c>
    </row>
    <row r="7" ht="58" customHeight="1">
      <c r="A7" s="10" t="inlineStr">
        <is>
          <t>Maximum Daily Capacity (hours)</t>
        </is>
      </c>
      <c r="B7" s="18" t="n">
        <v>24</v>
      </c>
      <c r="J7" s="20" t="inlineStr">
        <is>
          <t>Use one site-local time zone per workbook. Overnight visits count entirely on their start date; their end timestamp shows the next date. Overlaps are not detected.</t>
        </is>
      </c>
    </row>
    <row r="8" ht="58" customHeight="1">
      <c r="J8" s="19" t="inlineStr">
        <is>
          <t>Completion dates are manually recorded visit outcomes, not proof of guard attendance. Completed visits retain their planned workload; actual worked hours are not calculated.</t>
        </is>
      </c>
    </row>
    <row r="9" ht="58" customHeight="1">
      <c r="J9" s="20" t="inlineStr">
        <is>
          <t>Cream cells are editable. White and sage cells are calculated. Warnings also have text labels; highlighted IDs identify duplicates.</t>
        </is>
      </c>
    </row>
    <row r="10" ht="58" customHeight="1">
      <c r="J10" s="19" t="inlineStr">
        <is>
          <t>Use unique, nonblank supervisor IDs and numeric capacities. Keep the four status labels unchanged because formulas use those meanings. High is the highlighted priority.</t>
        </is>
      </c>
    </row>
    <row r="11" ht="58" customHeight="1">
      <c r="J11" s="20" t="inlineStr">
        <is>
          <t>Date bounds and maximum duration/capacity controls are editable here. Times run from 00:00 through 23:59. Durations must be positive and no greater than the maximum.</t>
        </is>
      </c>
    </row>
    <row r="12" ht="58" customHeight="1">
      <c r="J12" s="19" t="inlineStr">
        <is>
          <t>The review count is beside the Daily Workload header so the calendar retains records in rows 2–22. Incomplete plans may be excluded; review Visit Plan before relying on totals.</t>
        </is>
      </c>
    </row>
    <row r="13" ht="58" customHeight="1">
      <c r="J13" s="20" t="inlineStr">
        <is>
          <t>Dropdowns reference Settings cells without named ranges. Unknown IDs and invalid or incomplete inputs remain visible in Record Check.</t>
        </is>
      </c>
    </row>
    <row r="14" ht="58" customHeight="1">
      <c r="J14" s="19" t="inlineStr">
        <is>
          <t>Python checks formula coverage, input boundaries, and an independent workload model. Excel or LibreOffice must recalculate formulas; openpyxl does not calculate or cache results.</t>
        </is>
      </c>
    </row>
  </sheetData>
  <autoFilter ref="D1:E4"/>
  <dataValidations count="5">
    <dataValidation sqref="B2" showDropDown="0" showInputMessage="1" showErrorMessage="1" allowBlank="0" errorTitle="Check this entry" error="Enter a date within the editable date bounds." promptTitle="Check this entry" prompt="Enter a date within the editable date bounds." type="date" errorStyle="stop" operator="between">
      <formula1>INDIRECT("'Settings'!$B$4")</formula1>
      <formula2>INDIRECT("'Settings'!$B$5")</formula2>
    </dataValidation>
    <dataValidation sqref="B4:B5" showDropDown="0" showInputMessage="1" showErrorMessage="1" allowBlank="0" errorTitle="Check this entry" error="Enter an Excel-supported date; keep the lower bound before the upper bound." promptTitle="Check this entry" prompt="Enter an Excel-supported date; keep the lower bound before the upper bound." type="date" errorStyle="stop" operator="between">
      <formula1>DATE(1900,1,1)</formula1>
      <formula2>DATE(9999,12,31)</formula2>
    </dataValidation>
    <dataValidation sqref="B6:B7" showDropDown="0" showInputMessage="1" showErrorMessage="1" allowBlank="0" errorTitle="Check this entry" error="Enter a planning-control maximum from 0 through 24 hours." promptTitle="Check this entry" prompt="Enter a planning-control maximum from 0 through 24 hours." type="decimal" errorStyle="stop" operator="between">
      <formula1>0</formula1>
      <formula2>24</formula2>
    </dataValidation>
    <dataValidation sqref="E2:E4" showDropDown="0" showInputMessage="1" showErrorMessage="1" allowBlank="0" errorTitle="Check this entry" error="Enter capacity from zero through the maximum daily capacity." promptTitle="Check this entry" prompt="Enter capacity from zero through the maximum daily capacity." type="decimal" errorStyle="stop" operator="between">
      <formula1>0</formula1>
      <formula2>$B$7</formula2>
    </dataValidation>
    <dataValidation sqref="D2:D4" showDropDown="0" showInputMessage="1" showErrorMessage="1" allowBlank="0" errorTitle="Check this entry" error="Enter a unique, nonblank supervisor ID." promptTitle="Check this entry" prompt="Enter a unique, nonblank supervisor ID." type="custom" errorStyle="stop">
      <formula1>AND(D2&lt;&gt;"",COUNTIF($D$2:$D$4,D2)=1)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2026-09-29T21:13:13Z</dcterms:created>
  <dcterms:modified xmlns:dcterms="http://purl.org/dc/terms/" xmlns:xsi="http://www.w3.org/2001/XMLSchema-instance" xsi:type="dcterms:W3CDTF">2026-09-29T21:13:14+00:00Z</dcterms:modified>
</cp:coreProperties>
</file>